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0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1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90" windowHeight="4110" tabRatio="691" activeTab="2"/>
  </bookViews>
  <sheets>
    <sheet name="List of tables" sheetId="1" r:id="rId1"/>
    <sheet name="Cntry" sheetId="2" r:id="rId2"/>
    <sheet name="P1" sheetId="3" r:id="rId3"/>
    <sheet name="P2.1" sheetId="4" r:id="rId4"/>
    <sheet name="P2.2" sheetId="5" r:id="rId5"/>
    <sheet name="P3" sheetId="6" r:id="rId6"/>
    <sheet name="P4" sheetId="7" r:id="rId7"/>
    <sheet name="P5" sheetId="8" r:id="rId8"/>
    <sheet name="P6" sheetId="9" r:id="rId9"/>
    <sheet name="P7" sheetId="10" r:id="rId10"/>
    <sheet name="P8" sheetId="11" r:id="rId11"/>
    <sheet name="ED1" sheetId="12" r:id="rId12"/>
    <sheet name="ED2" sheetId="13" r:id="rId13"/>
    <sheet name="ED3" sheetId="14" r:id="rId14"/>
    <sheet name="ED4" sheetId="15" r:id="rId15"/>
    <sheet name="ED5" sheetId="16" r:id="rId16"/>
    <sheet name="EMP1" sheetId="17" r:id="rId17"/>
    <sheet name="EMP2.1" sheetId="18" r:id="rId18"/>
    <sheet name="EMP2.2" sheetId="19" r:id="rId19"/>
    <sheet name="EMP2.3" sheetId="20" r:id="rId20"/>
    <sheet name="EMP3" sheetId="21" r:id="rId21"/>
    <sheet name="EMP4" sheetId="22" r:id="rId22"/>
    <sheet name="EMP5" sheetId="23" r:id="rId23"/>
    <sheet name="EMP6.1" sheetId="24" r:id="rId24"/>
    <sheet name="EMP6.2" sheetId="25" r:id="rId25"/>
    <sheet name="EMP7" sheetId="26" r:id="rId26"/>
    <sheet name="EMP8" sheetId="27" r:id="rId27"/>
    <sheet name="PERC1.1" sheetId="28" r:id="rId28"/>
    <sheet name="PERC1.2" sheetId="29" r:id="rId29"/>
    <sheet name="PERC2.1" sheetId="30" r:id="rId30"/>
    <sheet name="PERC2.2" sheetId="31" r:id="rId31"/>
    <sheet name="IMOB1" sheetId="32" r:id="rId32"/>
    <sheet name="IMOB2" sheetId="33" r:id="rId33"/>
    <sheet name="IMOB3" sheetId="34" r:id="rId34"/>
    <sheet name="IMOB4" sheetId="35" r:id="rId35"/>
    <sheet name="OMOB1" sheetId="36" r:id="rId36"/>
    <sheet name="OMOB2" sheetId="37" r:id="rId37"/>
    <sheet name="Tools" sheetId="38" state="hidden" r:id="rId38"/>
  </sheets>
  <externalReferences>
    <externalReference r:id="rId41"/>
  </externalReferences>
  <definedNames>
    <definedName name="CntryName">'Tools'!$B$3:$B$243</definedName>
    <definedName name="CtzCov">'Tools'!$K$14:$K$16</definedName>
    <definedName name="GeoCov">'Tools'!$K$21:$K$22</definedName>
    <definedName name="Methodo">'Tools'!$K$3:$K$7</definedName>
    <definedName name="ModelQuest">'Tools'!$I$3:$I$66</definedName>
    <definedName name="Modules">'Tools'!$G$3:$G$9</definedName>
    <definedName name="RCntryName">'Tools'!$D$3:$D$43</definedName>
  </definedNames>
  <calcPr fullCalcOnLoad="1"/>
</workbook>
</file>

<file path=xl/sharedStrings.xml><?xml version="1.0" encoding="utf-8"?>
<sst xmlns="http://schemas.openxmlformats.org/spreadsheetml/2006/main" count="3432" uniqueCount="863">
  <si>
    <t>MENU: List of tables</t>
  </si>
  <si>
    <t>Preliminary Table</t>
  </si>
  <si>
    <t>Metadata and country specificities</t>
  </si>
  <si>
    <t>1-  Personal characteristics</t>
  </si>
  <si>
    <t>2-  Education characteristics</t>
  </si>
  <si>
    <t>3-  Employment situations and perceptions</t>
  </si>
  <si>
    <t>4-  International mobility: inward and outward</t>
  </si>
  <si>
    <t>Back to menu</t>
  </si>
  <si>
    <t>Go to country metadata</t>
  </si>
  <si>
    <t>Go to explanatory note</t>
  </si>
  <si>
    <t>Preliminary Table. Metadata and country specificities</t>
  </si>
  <si>
    <t>Reporting country:</t>
  </si>
  <si>
    <t>Russian Federation</t>
  </si>
  <si>
    <t>Time of data collection:</t>
  </si>
  <si>
    <t>Contact person(s) for CDH statistics:</t>
  </si>
  <si>
    <t>Institution</t>
  </si>
  <si>
    <t>Name</t>
  </si>
  <si>
    <t xml:space="preserve">Email </t>
  </si>
  <si>
    <t>PERSONAL CHARACTERISTICS</t>
  </si>
  <si>
    <t>Table P1. Doctorate Holders by Sex and Age class</t>
  </si>
  <si>
    <t>(Number of persons)</t>
  </si>
  <si>
    <t>Add a year</t>
  </si>
  <si>
    <t>Men</t>
  </si>
  <si>
    <t>Women</t>
  </si>
  <si>
    <t>Unknown</t>
  </si>
  <si>
    <t>TOTAL</t>
  </si>
  <si>
    <t>Less than 35 years old</t>
  </si>
  <si>
    <t>35-44 years old</t>
  </si>
  <si>
    <t>45-54 years old</t>
  </si>
  <si>
    <t>55-64 years old</t>
  </si>
  <si>
    <t>65-69 years old</t>
  </si>
  <si>
    <t>GRAND TOTAL</t>
  </si>
  <si>
    <t>Notes:</t>
  </si>
  <si>
    <t>Source(s) of data:</t>
  </si>
  <si>
    <t>Year of reference:</t>
  </si>
  <si>
    <t>of which</t>
  </si>
  <si>
    <t>of which:</t>
  </si>
  <si>
    <t>All foreign citizens</t>
  </si>
  <si>
    <t>EU foreign citizens*</t>
  </si>
  <si>
    <t>Citizens by birth</t>
  </si>
  <si>
    <t>Citizens by naturalisation</t>
  </si>
  <si>
    <t>Unknown type</t>
  </si>
  <si>
    <t>Total</t>
  </si>
  <si>
    <t>Permanent residents</t>
  </si>
  <si>
    <t>Non-permanent residents</t>
  </si>
  <si>
    <t>Unknown status</t>
  </si>
  <si>
    <t>Natives</t>
  </si>
  <si>
    <t>Foreign born</t>
  </si>
  <si>
    <t>* Requested for EU countries</t>
  </si>
  <si>
    <t xml:space="preserve"> </t>
  </si>
  <si>
    <t>Foreign citizens</t>
  </si>
  <si>
    <t>Citizens</t>
  </si>
  <si>
    <t>citizenship</t>
  </si>
  <si>
    <t>Grand Total Doctorate Holders</t>
  </si>
  <si>
    <r>
      <rPr>
        <i/>
        <sz val="8"/>
        <rFont val="Arial"/>
        <family val="2"/>
      </rPr>
      <t>of which</t>
    </r>
    <r>
      <rPr>
        <sz val="8"/>
        <rFont val="Arial"/>
        <family val="2"/>
      </rPr>
      <t>:
College, University and Higher Education teaching professionals (ISCO 231)</t>
    </r>
  </si>
  <si>
    <t>Table P3. Doctorate Holders by Sex and Country of Citizenship</t>
  </si>
  <si>
    <t>- Citizens by birth</t>
  </si>
  <si>
    <t>- Citizens by naturalisation</t>
  </si>
  <si>
    <t>- Unknown type of citizenship</t>
  </si>
  <si>
    <t>- Permanent residents</t>
  </si>
  <si>
    <t>- Non-permanent residents</t>
  </si>
  <si>
    <t>- Unknown residential status</t>
  </si>
  <si>
    <t>Unknown country of citizenship</t>
  </si>
  <si>
    <t>Region of citizenship:</t>
  </si>
  <si>
    <t>Total European Union</t>
  </si>
  <si>
    <t>Total OECD</t>
  </si>
  <si>
    <t>Total non OECD</t>
  </si>
  <si>
    <t>Total Africa</t>
  </si>
  <si>
    <t>Total America</t>
  </si>
  <si>
    <t>Total Central and South America</t>
  </si>
  <si>
    <t>Total Asia</t>
  </si>
  <si>
    <t>Total Europe</t>
  </si>
  <si>
    <t>Total Oceania</t>
  </si>
  <si>
    <t>Country of citizenship:</t>
  </si>
  <si>
    <t>Argentina</t>
  </si>
  <si>
    <t>Austria</t>
  </si>
  <si>
    <t>Australia</t>
  </si>
  <si>
    <t>Belgium</t>
  </si>
  <si>
    <t>Bulgaria</t>
  </si>
  <si>
    <t>Canada</t>
  </si>
  <si>
    <t>China</t>
  </si>
  <si>
    <t>Croatia</t>
  </si>
  <si>
    <t>Cyprus</t>
  </si>
  <si>
    <t>Czech Republic</t>
  </si>
  <si>
    <t>Denmark</t>
  </si>
  <si>
    <t>Estonia</t>
  </si>
  <si>
    <t>Finland</t>
  </si>
  <si>
    <t>Former Yugoslav Republic of Macedonia</t>
  </si>
  <si>
    <t>France</t>
  </si>
  <si>
    <t>Germany</t>
  </si>
  <si>
    <t>Greece</t>
  </si>
  <si>
    <t>Hungary</t>
  </si>
  <si>
    <t>Iceland</t>
  </si>
  <si>
    <t>India</t>
  </si>
  <si>
    <t>Ireland</t>
  </si>
  <si>
    <t>Italy</t>
  </si>
  <si>
    <t>Japan</t>
  </si>
  <si>
    <t>Korea</t>
  </si>
  <si>
    <t>Latvia</t>
  </si>
  <si>
    <t>Lithuania</t>
  </si>
  <si>
    <t>Luxembourg</t>
  </si>
  <si>
    <t>Malaysia</t>
  </si>
  <si>
    <t>Malta</t>
  </si>
  <si>
    <t>Mexico</t>
  </si>
  <si>
    <t>Netherlands</t>
  </si>
  <si>
    <t>Norway</t>
  </si>
  <si>
    <t>Poland</t>
  </si>
  <si>
    <t>Portugal</t>
  </si>
  <si>
    <t>Romania</t>
  </si>
  <si>
    <t>Slovenia</t>
  </si>
  <si>
    <t>Spain</t>
  </si>
  <si>
    <t>Sweden</t>
  </si>
  <si>
    <t>Switzerland</t>
  </si>
  <si>
    <t>Turkey</t>
  </si>
  <si>
    <t>Uganda</t>
  </si>
  <si>
    <t>Ukraine</t>
  </si>
  <si>
    <t>United Kingdom</t>
  </si>
  <si>
    <t>United States</t>
  </si>
  <si>
    <t>Add another country*</t>
  </si>
  <si>
    <t xml:space="preserve">* Please, add any other individual country for which there is a significant amount of foreign citizens in your country. </t>
  </si>
  <si>
    <t xml:space="preserve"> If filling in individual country data poses confidentiality problems, please report observations to regional aggregate groupings only.</t>
  </si>
  <si>
    <t xml:space="preserve"> For regional groupings that are not automatically calculated in the cells, please refer to http://unstats.un.org/unsd/methods/m49/m49regin.htm </t>
  </si>
  <si>
    <t xml:space="preserve">New OECD FOS classification </t>
  </si>
  <si>
    <t>Foreign</t>
  </si>
  <si>
    <t>citizens</t>
  </si>
  <si>
    <t>NATURAL SCIENCES</t>
  </si>
  <si>
    <t>1.1</t>
  </si>
  <si>
    <t xml:space="preserve">Mathematics </t>
  </si>
  <si>
    <t>1.2</t>
  </si>
  <si>
    <r>
      <t>Computer and information sciences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(excluding hardware development and social aspect)</t>
    </r>
  </si>
  <si>
    <t>1.3</t>
  </si>
  <si>
    <t xml:space="preserve">Physical sciences </t>
  </si>
  <si>
    <t>1.4</t>
  </si>
  <si>
    <t>Chemical sciences</t>
  </si>
  <si>
    <t>1.5</t>
  </si>
  <si>
    <t>Earth and environmental sciences</t>
  </si>
  <si>
    <t>1.6</t>
  </si>
  <si>
    <r>
      <t>Biological sciences</t>
    </r>
    <r>
      <rPr>
        <sz val="8"/>
        <rFont val="Arial"/>
        <family val="2"/>
      </rPr>
      <t xml:space="preserve"> (excluding medical and agricultural sciences)</t>
    </r>
  </si>
  <si>
    <t>Other natural sciences</t>
  </si>
  <si>
    <t>Unspecified natural sciences</t>
  </si>
  <si>
    <t>ENGINEERING AND TECHNOLOGY</t>
  </si>
  <si>
    <t>2.1</t>
  </si>
  <si>
    <t>Civil engineering</t>
  </si>
  <si>
    <t>2.2</t>
  </si>
  <si>
    <t>Electrical engineering, electronic engineering, information engineering</t>
  </si>
  <si>
    <t>2.3</t>
  </si>
  <si>
    <t>Mechanical engineering</t>
  </si>
  <si>
    <t>2.4</t>
  </si>
  <si>
    <t>Chemical engineering</t>
  </si>
  <si>
    <t>2.5</t>
  </si>
  <si>
    <t>Materials engineering</t>
  </si>
  <si>
    <t xml:space="preserve">2.6 </t>
  </si>
  <si>
    <t>Medical engineering</t>
  </si>
  <si>
    <t>2.7</t>
  </si>
  <si>
    <t>Environmental engineering</t>
  </si>
  <si>
    <t>2.8</t>
  </si>
  <si>
    <t>Environmental biotechnology</t>
  </si>
  <si>
    <t>2.9</t>
  </si>
  <si>
    <t>Industrial biotechnology</t>
  </si>
  <si>
    <t>Nanotechnology</t>
  </si>
  <si>
    <r>
      <t>Other engineering and technologies</t>
    </r>
    <r>
      <rPr>
        <sz val="8"/>
        <rFont val="Arial"/>
        <family val="2"/>
      </rPr>
      <t xml:space="preserve"> (food, beverages and other)</t>
    </r>
  </si>
  <si>
    <t>Unspecified engineering and technology</t>
  </si>
  <si>
    <t>MEDICAL AND HEALTH SCIENCES</t>
  </si>
  <si>
    <t>3.1</t>
  </si>
  <si>
    <t>Basic medicine</t>
  </si>
  <si>
    <t>3.2</t>
  </si>
  <si>
    <t>Clinical medicine</t>
  </si>
  <si>
    <t>3.3</t>
  </si>
  <si>
    <t>Health sciences</t>
  </si>
  <si>
    <t>Medical biotechnology</t>
  </si>
  <si>
    <r>
      <t>Other medical sciences</t>
    </r>
    <r>
      <rPr>
        <sz val="8"/>
        <rFont val="Arial"/>
        <family val="2"/>
      </rPr>
      <t xml:space="preserve"> (forensic and other medical sciences)</t>
    </r>
  </si>
  <si>
    <t>Unspecified medical and health sciences</t>
  </si>
  <si>
    <t>AGRICULTURAL SCIENCES</t>
  </si>
  <si>
    <t>4.1</t>
  </si>
  <si>
    <t>Agriculture, forestry and fisheries</t>
  </si>
  <si>
    <t>4.2</t>
  </si>
  <si>
    <t>Animal and dairy science</t>
  </si>
  <si>
    <t>Veterinary science</t>
  </si>
  <si>
    <t>Agricultural biotechnology</t>
  </si>
  <si>
    <t>Other agricultural sciences</t>
  </si>
  <si>
    <t>Unspecified agricultural sciences</t>
  </si>
  <si>
    <t>SOCIAL SCIENCES</t>
  </si>
  <si>
    <t>5.1</t>
  </si>
  <si>
    <t xml:space="preserve">Psychology </t>
  </si>
  <si>
    <t>5.2</t>
  </si>
  <si>
    <t>Economics and business</t>
  </si>
  <si>
    <t>5.3</t>
  </si>
  <si>
    <t>Educational sciences</t>
  </si>
  <si>
    <t>5.4</t>
  </si>
  <si>
    <t>Sociology</t>
  </si>
  <si>
    <t>5.5</t>
  </si>
  <si>
    <t>Law</t>
  </si>
  <si>
    <t>Political science</t>
  </si>
  <si>
    <t>Social and economic geography</t>
  </si>
  <si>
    <t>Media and communications</t>
  </si>
  <si>
    <t>Other social sciences</t>
  </si>
  <si>
    <t>Unspecified social sciences</t>
  </si>
  <si>
    <t>HUMANITIES</t>
  </si>
  <si>
    <t>6.1</t>
  </si>
  <si>
    <t>History and Archaeology</t>
  </si>
  <si>
    <t>6.2</t>
  </si>
  <si>
    <t>Languages and literature</t>
  </si>
  <si>
    <t>6.3</t>
  </si>
  <si>
    <t xml:space="preserve">Philosophy, ethics and religion </t>
  </si>
  <si>
    <t>6.4</t>
  </si>
  <si>
    <r>
      <t>Arts</t>
    </r>
    <r>
      <rPr>
        <sz val="8"/>
        <rFont val="Arial"/>
        <family val="2"/>
      </rPr>
      <t xml:space="preserve"> (arts, history of arts, performing arts, music)</t>
    </r>
  </si>
  <si>
    <t>6.5</t>
  </si>
  <si>
    <t>Other humanities</t>
  </si>
  <si>
    <t>Unspecified humanities</t>
  </si>
  <si>
    <t>UNSPECIFIED FIELD OF DOCTORATE DEGREE</t>
  </si>
  <si>
    <t>Source(s)</t>
  </si>
  <si>
    <t>Table P6. Doctorate Holders by Sex and Country of Birth</t>
  </si>
  <si>
    <t>- Unkown status of residence</t>
  </si>
  <si>
    <t>Unknown country of birth</t>
  </si>
  <si>
    <t>Region of birth:</t>
  </si>
  <si>
    <t>Country of birth:</t>
  </si>
  <si>
    <t>New Zealand</t>
  </si>
  <si>
    <t>Slovak Republic</t>
  </si>
  <si>
    <t>Foreign Born</t>
  </si>
  <si>
    <t>Born in</t>
  </si>
  <si>
    <t>place of birth</t>
  </si>
  <si>
    <t>Table P8. Doctorate Holders by Place of Birth and Field of Doctorate Degree</t>
  </si>
  <si>
    <t>born</t>
  </si>
  <si>
    <t>EDUCATION CHARACTERISTICS</t>
  </si>
  <si>
    <t>Doctorate degree received in a foreign country</t>
  </si>
  <si>
    <t>Unknown country of doctorate award</t>
  </si>
  <si>
    <t>Total North America (Canada, Mexico, United States)</t>
  </si>
  <si>
    <t>Place of doctoral degree award</t>
  </si>
  <si>
    <t>Place of prior education</t>
  </si>
  <si>
    <t>In another country</t>
  </si>
  <si>
    <t>Unknown place of doctorate award</t>
  </si>
  <si>
    <r>
      <t xml:space="preserve">    </t>
    </r>
    <r>
      <rPr>
        <i/>
        <sz val="10"/>
        <rFont val="Arial"/>
        <family val="2"/>
      </rPr>
      <t xml:space="preserve">of which: </t>
    </r>
    <r>
      <rPr>
        <sz val="10"/>
        <rFont val="Arial"/>
        <family val="2"/>
      </rPr>
      <t>in the same country as the doctorate</t>
    </r>
  </si>
  <si>
    <t>Unknown place of prior education</t>
  </si>
  <si>
    <t>(Number of persons, number of years, number of months)</t>
  </si>
  <si>
    <t>Number</t>
  </si>
  <si>
    <t>Age at graduation                 (in years)</t>
  </si>
  <si>
    <t>Average</t>
  </si>
  <si>
    <t>Median</t>
  </si>
  <si>
    <t>Natural sciences</t>
  </si>
  <si>
    <t>Engineering and technology</t>
  </si>
  <si>
    <t>Medical sciences</t>
  </si>
  <si>
    <t>Agricultural sciences</t>
  </si>
  <si>
    <t>Social sciences</t>
  </si>
  <si>
    <t>Humanities</t>
  </si>
  <si>
    <t>Unspecified field</t>
  </si>
  <si>
    <t>Field of Doctorate Degree</t>
  </si>
  <si>
    <t>Primary source of funding</t>
  </si>
  <si>
    <t>Teaching and/or research assistantship</t>
  </si>
  <si>
    <t>Other occupation</t>
  </si>
  <si>
    <t>Employer's reimbursement/assistance</t>
  </si>
  <si>
    <t>Loan, personal savings, spouse's, partner's or family support</t>
  </si>
  <si>
    <t>Other sources of funding</t>
  </si>
  <si>
    <t>Unknown source of funding</t>
  </si>
  <si>
    <t>Total number of respondents</t>
  </si>
  <si>
    <t>EMPLOYMENT SITUATIONS AND PERCEPTIONS</t>
  </si>
  <si>
    <t>Employed</t>
  </si>
  <si>
    <t>Unemployed</t>
  </si>
  <si>
    <t>Inactive</t>
  </si>
  <si>
    <t>Unspecified</t>
  </si>
  <si>
    <t>YEAR OF</t>
  </si>
  <si>
    <t>Situation in employment</t>
  </si>
  <si>
    <t>Type of contracts</t>
  </si>
  <si>
    <t>Working time</t>
  </si>
  <si>
    <t>employment</t>
  </si>
  <si>
    <t>DOCTORATE AWARD</t>
  </si>
  <si>
    <t>Unspecified situation</t>
  </si>
  <si>
    <t>Permanent contract</t>
  </si>
  <si>
    <t>Temporary contract</t>
  </si>
  <si>
    <t>Unspecified contract</t>
  </si>
  <si>
    <t>Full-time employment</t>
  </si>
  <si>
    <t>Part-time employment</t>
  </si>
  <si>
    <t>Unspecified working time</t>
  </si>
  <si>
    <t>status</t>
  </si>
  <si>
    <t>Unknown gender</t>
  </si>
  <si>
    <t>of data:</t>
  </si>
  <si>
    <t>Field of doctorate degree</t>
  </si>
  <si>
    <r>
      <rPr>
        <i/>
        <sz val="8"/>
        <rFont val="Arial"/>
        <family val="2"/>
      </rPr>
      <t>of which:</t>
    </r>
    <r>
      <rPr>
        <sz val="10"/>
        <rFont val="Arial"/>
        <family val="2"/>
      </rPr>
      <t xml:space="preserve">
   Natural sciences</t>
    </r>
  </si>
  <si>
    <t>Unknown field</t>
  </si>
  <si>
    <t>Table EMP2.2. Doctorate Holders by Employment Status and Age Class</t>
  </si>
  <si>
    <t>Age class</t>
  </si>
  <si>
    <r>
      <rPr>
        <i/>
        <sz val="8"/>
        <rFont val="Arial"/>
        <family val="2"/>
      </rPr>
      <t>of which:</t>
    </r>
    <r>
      <rPr>
        <sz val="10"/>
        <rFont val="Arial"/>
        <family val="2"/>
      </rPr>
      <t xml:space="preserve">
   Less than 35 years old</t>
    </r>
  </si>
  <si>
    <t>Unknown age class</t>
  </si>
  <si>
    <t>Foreign Citizens</t>
  </si>
  <si>
    <t>Unknown citizenship</t>
  </si>
  <si>
    <t>Table EMP3.  Recent Doctorate Recipients by  Employment Status and Primary Source of Funding during Completion of Doctorate</t>
  </si>
  <si>
    <t>Primary Source of Funding</t>
  </si>
  <si>
    <t>Other source of funding</t>
  </si>
  <si>
    <t>Code</t>
  </si>
  <si>
    <t>Title</t>
  </si>
  <si>
    <t>PROFESSIONALS</t>
  </si>
  <si>
    <t xml:space="preserve">  Life science professionals</t>
  </si>
  <si>
    <t xml:space="preserve">  Nursing and midwifery professionals</t>
  </si>
  <si>
    <t>Teaching professionals</t>
  </si>
  <si>
    <t xml:space="preserve">  Other teaching professionals</t>
  </si>
  <si>
    <t>Unspecified professionals</t>
  </si>
  <si>
    <t>Other</t>
  </si>
  <si>
    <t>UNSPECIFIED OCCUPATIONS</t>
  </si>
  <si>
    <t>Employed as researcher</t>
  </si>
  <si>
    <t>Employed but not as researcher</t>
  </si>
  <si>
    <t>Sector of employment</t>
  </si>
  <si>
    <t>Business enterprise sector</t>
  </si>
  <si>
    <t>Government sector</t>
  </si>
  <si>
    <t xml:space="preserve">Higher education sector </t>
  </si>
  <si>
    <t>Private non-profit sector</t>
  </si>
  <si>
    <t>Postdocs</t>
  </si>
  <si>
    <r>
      <rPr>
        <i/>
        <sz val="9"/>
        <rFont val="Arial"/>
        <family val="2"/>
      </rPr>
      <t xml:space="preserve">of which: </t>
    </r>
    <r>
      <rPr>
        <b/>
        <sz val="10"/>
        <rFont val="Arial"/>
        <family val="2"/>
      </rPr>
      <t xml:space="preserve">
   Men</t>
    </r>
  </si>
  <si>
    <r>
      <rPr>
        <i/>
        <sz val="9"/>
        <rFont val="Arial"/>
        <family val="2"/>
      </rPr>
      <t xml:space="preserve">of which: </t>
    </r>
    <r>
      <rPr>
        <b/>
        <sz val="10"/>
        <rFont val="Arial"/>
        <family val="2"/>
      </rPr>
      <t xml:space="preserve">
   Women</t>
    </r>
  </si>
  <si>
    <r>
      <rPr>
        <i/>
        <sz val="9"/>
        <color indexed="23"/>
        <rFont val="Arial"/>
        <family val="2"/>
      </rPr>
      <t xml:space="preserve">of which: </t>
    </r>
    <r>
      <rPr>
        <b/>
        <sz val="10"/>
        <color indexed="23"/>
        <rFont val="Arial"/>
        <family val="2"/>
      </rPr>
      <t xml:space="preserve">
   Unspecified gender</t>
    </r>
  </si>
  <si>
    <t>(Thousand of national currency)</t>
  </si>
  <si>
    <t>Less than 1 year</t>
  </si>
  <si>
    <t>1 to less than 2 years</t>
  </si>
  <si>
    <t>5 to less than 10 years</t>
  </si>
  <si>
    <t>Unknown length of stay</t>
  </si>
  <si>
    <t>Job relation to the doctoral degree</t>
  </si>
  <si>
    <t>Related</t>
  </si>
  <si>
    <t>Partly related</t>
  </si>
  <si>
    <t>Not related</t>
  </si>
  <si>
    <t>Total years from 1990</t>
  </si>
  <si>
    <t>Unknown year</t>
  </si>
  <si>
    <t>Table PERC2.1.  Employed Doctorate Holders: Satisfaction with their Employment Situation by Sex and Criteria of Satisfaction</t>
  </si>
  <si>
    <t>Very satisfied</t>
  </si>
  <si>
    <t>Somewhat satisfied</t>
  </si>
  <si>
    <t>Somewhat dissatisfied</t>
  </si>
  <si>
    <t>Very dissatisfied</t>
  </si>
  <si>
    <t>Salary</t>
  </si>
  <si>
    <t>Benefits</t>
  </si>
  <si>
    <t>Job security</t>
  </si>
  <si>
    <t>Location</t>
  </si>
  <si>
    <t>Working conditions</t>
  </si>
  <si>
    <t>Opportunities for advancement</t>
  </si>
  <si>
    <t>Intellectual challenge</t>
  </si>
  <si>
    <t>Level of responsibility</t>
  </si>
  <si>
    <t>Degree of independence</t>
  </si>
  <si>
    <t>Contribution to society</t>
  </si>
  <si>
    <t>Social status</t>
  </si>
  <si>
    <t>INTERNATIONAL MOBILITY: INWARD</t>
  </si>
  <si>
    <t>Previous region of residence:</t>
  </si>
  <si>
    <t>Previous country of residence:</t>
  </si>
  <si>
    <t>Unknown country of previous residence</t>
  </si>
  <si>
    <t>(Multiple answers possible)</t>
  </si>
  <si>
    <t>Completion of doctorate</t>
  </si>
  <si>
    <t>End of postdoc or job contract</t>
  </si>
  <si>
    <r>
      <t>Other job related or economic factors</t>
    </r>
    <r>
      <rPr>
        <vertAlign val="superscript"/>
        <sz val="10"/>
        <rFont val="Arial"/>
        <family val="2"/>
      </rPr>
      <t>1</t>
    </r>
  </si>
  <si>
    <r>
      <t>Academic factors</t>
    </r>
    <r>
      <rPr>
        <vertAlign val="superscript"/>
        <sz val="10"/>
        <rFont val="Arial"/>
        <family val="2"/>
      </rPr>
      <t>2</t>
    </r>
  </si>
  <si>
    <t>Family or personal reasons</t>
  </si>
  <si>
    <r>
      <t>Political or other reason</t>
    </r>
    <r>
      <rPr>
        <vertAlign val="superscript"/>
        <sz val="10"/>
        <rFont val="Arial"/>
        <family val="2"/>
      </rPr>
      <t>3</t>
    </r>
  </si>
  <si>
    <t>1. Other job related factors: sent by employer, job or postdoc offer, better paid job or postdoc, job search, guarantee or ease to find job;</t>
  </si>
  <si>
    <t>2. Academic factors: better access to publishing, development or continuity of thesis work, work in a specific area not existent in the country, possibility of creation of own research team or new research area.</t>
  </si>
  <si>
    <t>3. Includes refugees, end of residence permit or visa.</t>
  </si>
  <si>
    <t>INTERNATIONAL MOBILITY: OUTWARD</t>
  </si>
  <si>
    <t xml:space="preserve">Citizens of </t>
  </si>
  <si>
    <t>Intentions not specified</t>
  </si>
  <si>
    <t>Intended region of destination:</t>
  </si>
  <si>
    <t>Intended country of destination:</t>
  </si>
  <si>
    <t>Unknown country of intended destination</t>
  </si>
  <si>
    <t>Unspecified reasons</t>
  </si>
  <si>
    <t>CntryName</t>
  </si>
  <si>
    <t>RCntryName</t>
  </si>
  <si>
    <t>Aruba</t>
  </si>
  <si>
    <t>Afghanistan</t>
  </si>
  <si>
    <t>Angola</t>
  </si>
  <si>
    <t>Anguilla</t>
  </si>
  <si>
    <t>Åland Islands</t>
  </si>
  <si>
    <t>Brazil</t>
  </si>
  <si>
    <t>Albania</t>
  </si>
  <si>
    <t>Andorra</t>
  </si>
  <si>
    <t>Netherlands Antilles</t>
  </si>
  <si>
    <t>United Arab Emirates</t>
  </si>
  <si>
    <t>Armenia</t>
  </si>
  <si>
    <t>American Samoa</t>
  </si>
  <si>
    <t>Antigua and Barbuda</t>
  </si>
  <si>
    <t>Azerbaijan</t>
  </si>
  <si>
    <t>Burundi</t>
  </si>
  <si>
    <t>Benin</t>
  </si>
  <si>
    <t>Burkina Faso</t>
  </si>
  <si>
    <t>Bangladesh</t>
  </si>
  <si>
    <t>Israel</t>
  </si>
  <si>
    <t>Bahrain</t>
  </si>
  <si>
    <t>Bahamas</t>
  </si>
  <si>
    <t>Bosnia and Herzegovina</t>
  </si>
  <si>
    <t>Saint-Barthélemy</t>
  </si>
  <si>
    <t>Belarus</t>
  </si>
  <si>
    <t>Belize</t>
  </si>
  <si>
    <t>Bermuda</t>
  </si>
  <si>
    <t>Bolivia</t>
  </si>
  <si>
    <t>Barbados</t>
  </si>
  <si>
    <t>Brunei Darussalam</t>
  </si>
  <si>
    <t>Bhutan</t>
  </si>
  <si>
    <t>Botswana</t>
  </si>
  <si>
    <t>Central African Republic</t>
  </si>
  <si>
    <t>South Africa</t>
  </si>
  <si>
    <t>Chile</t>
  </si>
  <si>
    <t>Chinese Taipei</t>
  </si>
  <si>
    <t>Côte d'Ivoire</t>
  </si>
  <si>
    <t>Cameroon</t>
  </si>
  <si>
    <t>Democratic Republic of the Congo</t>
  </si>
  <si>
    <t>Congo</t>
  </si>
  <si>
    <t>Cook Islands</t>
  </si>
  <si>
    <t>Colombia</t>
  </si>
  <si>
    <t>Comoros</t>
  </si>
  <si>
    <t>Cape Verde</t>
  </si>
  <si>
    <t>Costa Rica</t>
  </si>
  <si>
    <t>Cuba</t>
  </si>
  <si>
    <t>Cayman Islands</t>
  </si>
  <si>
    <t>Czechoslovakia (ex)</t>
  </si>
  <si>
    <t>Djibouti</t>
  </si>
  <si>
    <t>Dominica</t>
  </si>
  <si>
    <t>Dominican Republic</t>
  </si>
  <si>
    <t>Algeria</t>
  </si>
  <si>
    <t>Ecuador</t>
  </si>
  <si>
    <t>Egypt</t>
  </si>
  <si>
    <t>Eritrea</t>
  </si>
  <si>
    <t>Western Sahara</t>
  </si>
  <si>
    <t>Ethiopia</t>
  </si>
  <si>
    <t>Fiji</t>
  </si>
  <si>
    <t>Falkland Islands (Malvinas)</t>
  </si>
  <si>
    <t>Faeroe Islands</t>
  </si>
  <si>
    <t>Micronesia, Federated States of</t>
  </si>
  <si>
    <t>Gabon</t>
  </si>
  <si>
    <t>United Kingdom of Great Britain and Northern Ireland</t>
  </si>
  <si>
    <t>Georgia</t>
  </si>
  <si>
    <t>Guernsey</t>
  </si>
  <si>
    <t>Ghana</t>
  </si>
  <si>
    <t>Gibraltar</t>
  </si>
  <si>
    <t>Guinea</t>
  </si>
  <si>
    <t>Guadeloupe</t>
  </si>
  <si>
    <t>Gambia</t>
  </si>
  <si>
    <t>Guinea-Bissau</t>
  </si>
  <si>
    <t>Equatorial Guinea</t>
  </si>
  <si>
    <t>Grenada</t>
  </si>
  <si>
    <t>Greenland</t>
  </si>
  <si>
    <t>Guatemala</t>
  </si>
  <si>
    <t>French Guiana</t>
  </si>
  <si>
    <t>Guam</t>
  </si>
  <si>
    <t>Guyana</t>
  </si>
  <si>
    <t>Hong Kong Special Administrative Region of China</t>
  </si>
  <si>
    <t>Honduras</t>
  </si>
  <si>
    <t>Haiti</t>
  </si>
  <si>
    <t>Indonesia</t>
  </si>
  <si>
    <t>Isle of Man</t>
  </si>
  <si>
    <t>Iran, Islamic Republic of</t>
  </si>
  <si>
    <t>Iraq</t>
  </si>
  <si>
    <t>Jamaica</t>
  </si>
  <si>
    <t>Jersey</t>
  </si>
  <si>
    <t>Jordan</t>
  </si>
  <si>
    <t>Kazakhstan</t>
  </si>
  <si>
    <t>Kenya</t>
  </si>
  <si>
    <t>Kyrgyzstan</t>
  </si>
  <si>
    <t>Cambodia</t>
  </si>
  <si>
    <t>Kiribati</t>
  </si>
  <si>
    <t>Saint Kitts and Nevis</t>
  </si>
  <si>
    <t>Korea, Republic of</t>
  </si>
  <si>
    <t>Kuwait</t>
  </si>
  <si>
    <t>Lao People's Democratic Republic</t>
  </si>
  <si>
    <t>Lebanon</t>
  </si>
  <si>
    <t>Liberia</t>
  </si>
  <si>
    <t>Libyan Arab Jamahiriya</t>
  </si>
  <si>
    <t>Saint Lucia</t>
  </si>
  <si>
    <t>Liechtenstein</t>
  </si>
  <si>
    <t>Sri Lanka</t>
  </si>
  <si>
    <t>Lesotho</t>
  </si>
  <si>
    <t>Macao Special Administrative Region of China</t>
  </si>
  <si>
    <t>Saint-Martin (French part)</t>
  </si>
  <si>
    <t>Morocco</t>
  </si>
  <si>
    <t>Monaco</t>
  </si>
  <si>
    <t>Moldova</t>
  </si>
  <si>
    <t>Madagascar</t>
  </si>
  <si>
    <t>Maldives</t>
  </si>
  <si>
    <t>Marshall Islands</t>
  </si>
  <si>
    <t>The former Yugoslav Republic of Macedonia</t>
  </si>
  <si>
    <t>Yugoslavia (ex)</t>
  </si>
  <si>
    <t>Mali</t>
  </si>
  <si>
    <t>Myanmar</t>
  </si>
  <si>
    <t>Montenegro</t>
  </si>
  <si>
    <t>Mongolia</t>
  </si>
  <si>
    <t>Northern Mariana Islands</t>
  </si>
  <si>
    <t>Mozambique</t>
  </si>
  <si>
    <t>Mauritania</t>
  </si>
  <si>
    <t>Montserrat</t>
  </si>
  <si>
    <t>Martinique</t>
  </si>
  <si>
    <t>Mauritius</t>
  </si>
  <si>
    <t>Malawi</t>
  </si>
  <si>
    <t>Mayotte</t>
  </si>
  <si>
    <t>Namibia</t>
  </si>
  <si>
    <t>New Caledonia</t>
  </si>
  <si>
    <t>Niger</t>
  </si>
  <si>
    <t>Norfolk Island</t>
  </si>
  <si>
    <t>Nigeria</t>
  </si>
  <si>
    <t>Nicaragua</t>
  </si>
  <si>
    <t>Niue</t>
  </si>
  <si>
    <t>Nepal</t>
  </si>
  <si>
    <t>Nauru</t>
  </si>
  <si>
    <t>Oman</t>
  </si>
  <si>
    <t>Pakistan</t>
  </si>
  <si>
    <t>Panama</t>
  </si>
  <si>
    <t>Pitcairn</t>
  </si>
  <si>
    <t>Peru</t>
  </si>
  <si>
    <t>Philippines</t>
  </si>
  <si>
    <t>Palau</t>
  </si>
  <si>
    <t>Papua New Guinea</t>
  </si>
  <si>
    <t>Puerto Rico</t>
  </si>
  <si>
    <t>Democratic People's Republic of Korea</t>
  </si>
  <si>
    <t>Paraguay</t>
  </si>
  <si>
    <t>Occupied Palestinian Territory</t>
  </si>
  <si>
    <t>French Polynesia</t>
  </si>
  <si>
    <t>Qatar</t>
  </si>
  <si>
    <t>Réunion</t>
  </si>
  <si>
    <t>Soviet Union (ex)</t>
  </si>
  <si>
    <t>Rwanda</t>
  </si>
  <si>
    <t>Saudi Arabia</t>
  </si>
  <si>
    <t>Sudan</t>
  </si>
  <si>
    <t>Senegal</t>
  </si>
  <si>
    <t>Singapore</t>
  </si>
  <si>
    <t>Saint Helena</t>
  </si>
  <si>
    <t>Svalbard and Jan Mayen Islands</t>
  </si>
  <si>
    <t>Solomon Islands</t>
  </si>
  <si>
    <t>Sierra Leone</t>
  </si>
  <si>
    <t>El Salvador</t>
  </si>
  <si>
    <t>San Marino</t>
  </si>
  <si>
    <t>Somalia</t>
  </si>
  <si>
    <t>Saint Pierre and Miquelon</t>
  </si>
  <si>
    <t>Serbia</t>
  </si>
  <si>
    <t>Sao Tome and Principe</t>
  </si>
  <si>
    <t>Suriname</t>
  </si>
  <si>
    <t>Slovakia</t>
  </si>
  <si>
    <t>Swaziland</t>
  </si>
  <si>
    <t>Seychelles</t>
  </si>
  <si>
    <t>Syrian Arab Republic</t>
  </si>
  <si>
    <t>Turks and Caicos Islands</t>
  </si>
  <si>
    <t>Chad</t>
  </si>
  <si>
    <t>Togo</t>
  </si>
  <si>
    <t>Thailand</t>
  </si>
  <si>
    <t>Tajikistan</t>
  </si>
  <si>
    <t>Tokelau</t>
  </si>
  <si>
    <t>Turkmenistan</t>
  </si>
  <si>
    <t>Timor-Leste</t>
  </si>
  <si>
    <t>Tonga</t>
  </si>
  <si>
    <t>Trinidad and Tobago</t>
  </si>
  <si>
    <t>Tunisia</t>
  </si>
  <si>
    <t>Tuvalu</t>
  </si>
  <si>
    <t>United Republic of Tanzania</t>
  </si>
  <si>
    <t>Uruguay</t>
  </si>
  <si>
    <t>United States of America</t>
  </si>
  <si>
    <t>Uzbekistan</t>
  </si>
  <si>
    <t>Holy See</t>
  </si>
  <si>
    <t>Saint Vincent and the Grenadines</t>
  </si>
  <si>
    <t>Venezuela (Bolivarian Republic of)</t>
  </si>
  <si>
    <t>British Virgin Islands</t>
  </si>
  <si>
    <t>United States Virgin Islands</t>
  </si>
  <si>
    <t>Viet Nam</t>
  </si>
  <si>
    <t>Vanuatu</t>
  </si>
  <si>
    <t>Wallis and Futuna Islands</t>
  </si>
  <si>
    <t>Samoa</t>
  </si>
  <si>
    <t>Yemen</t>
  </si>
  <si>
    <t>Zambia</t>
  </si>
  <si>
    <t>Zimbabwe</t>
  </si>
  <si>
    <t>Channel Islands</t>
  </si>
  <si>
    <t>General information about the data collection exercice</t>
  </si>
  <si>
    <t>Data collection method(s):</t>
  </si>
  <si>
    <t>(if necessary, please specify)</t>
  </si>
  <si>
    <t>Population coverage</t>
  </si>
  <si>
    <r>
      <t>The target population has been defined as '</t>
    </r>
    <r>
      <rPr>
        <i/>
        <sz val="8"/>
        <rFont val="Arial"/>
        <family val="2"/>
      </rPr>
      <t>resident (permanent or non-permanent) of the reporting country that have obtained a degree at ISCED 1997 level 6 (whatever the place in the world),</t>
    </r>
  </si>
  <si>
    <r>
      <rPr>
        <i/>
        <sz val="8"/>
        <rFont val="Arial"/>
        <family val="2"/>
      </rPr>
      <t>and that are below 70 years and economically active or not</t>
    </r>
    <r>
      <rPr>
        <sz val="8"/>
        <rFont val="Arial"/>
        <family val="2"/>
      </rPr>
      <t xml:space="preserve">'.
</t>
    </r>
  </si>
  <si>
    <t>Education level:</t>
  </si>
  <si>
    <t>(if no, please specify)</t>
  </si>
  <si>
    <t>(if yes, please specify)</t>
  </si>
  <si>
    <t>Is the population of doctorate holders limited to …</t>
  </si>
  <si>
    <t>- some years of doctorate award?</t>
  </si>
  <si>
    <t>- some institutions of doctorate award?</t>
  </si>
  <si>
    <t>- some geographical places of doctorate award?</t>
  </si>
  <si>
    <t>Fields of study:</t>
  </si>
  <si>
    <t>- Are some fields of study excluded?</t>
  </si>
  <si>
    <t>Age of doctorate holders:</t>
  </si>
  <si>
    <t>- Is the population reviewed below 70 years old?</t>
  </si>
  <si>
    <t>Citizenship coverage:</t>
  </si>
  <si>
    <t>Geographical coverage:</t>
  </si>
  <si>
    <t>Employment situation:</t>
  </si>
  <si>
    <t>- any employment status? (employed, active,…)</t>
  </si>
  <si>
    <t>- some sectors of employment?</t>
  </si>
  <si>
    <t>- some firm's size?</t>
  </si>
  <si>
    <t>- some type of contracts?</t>
  </si>
  <si>
    <t>- any other limitation regarding labour status?</t>
  </si>
  <si>
    <t>Others particular exclusions/inclusions:</t>
  </si>
  <si>
    <t>Department</t>
  </si>
  <si>
    <t>of birth</t>
  </si>
  <si>
    <t>place</t>
  </si>
  <si>
    <t>65-69 years old*</t>
  </si>
  <si>
    <t>(*) If 70-year-old and over doctorate holders are included in the [65-69] age class, please specify the case in the notes below.</t>
  </si>
  <si>
    <t>EDU1</t>
  </si>
  <si>
    <t>EDU2</t>
  </si>
  <si>
    <t>EDU3</t>
  </si>
  <si>
    <t>EDU4</t>
  </si>
  <si>
    <t>EDU5</t>
  </si>
  <si>
    <t>EDU6</t>
  </si>
  <si>
    <t>EDU7</t>
  </si>
  <si>
    <t>EDU8</t>
  </si>
  <si>
    <t>EDU9</t>
  </si>
  <si>
    <t>REC1</t>
  </si>
  <si>
    <t>REC2</t>
  </si>
  <si>
    <t>REC3</t>
  </si>
  <si>
    <t>POS1</t>
  </si>
  <si>
    <t>POS2</t>
  </si>
  <si>
    <t>POS3</t>
  </si>
  <si>
    <t>POS4</t>
  </si>
  <si>
    <t>POS5</t>
  </si>
  <si>
    <t>POS6</t>
  </si>
  <si>
    <t>POS7</t>
  </si>
  <si>
    <t>POS8</t>
  </si>
  <si>
    <t>EMP1</t>
  </si>
  <si>
    <t>EMP2</t>
  </si>
  <si>
    <t>EMP3</t>
  </si>
  <si>
    <t>EMP4</t>
  </si>
  <si>
    <t>EMP5</t>
  </si>
  <si>
    <t>EMP6</t>
  </si>
  <si>
    <t>EMP7</t>
  </si>
  <si>
    <t>EMP8</t>
  </si>
  <si>
    <t>EMP9</t>
  </si>
  <si>
    <t>EMP10</t>
  </si>
  <si>
    <t>EMP11</t>
  </si>
  <si>
    <t>EMP12</t>
  </si>
  <si>
    <t>MOB1</t>
  </si>
  <si>
    <t>MOB2</t>
  </si>
  <si>
    <t>MOB3</t>
  </si>
  <si>
    <t>EDU</t>
  </si>
  <si>
    <t>REC</t>
  </si>
  <si>
    <t>POS</t>
  </si>
  <si>
    <t>EMP</t>
  </si>
  <si>
    <t>MOB</t>
  </si>
  <si>
    <t>CAR</t>
  </si>
  <si>
    <t>MOB4</t>
  </si>
  <si>
    <t>MOB5</t>
  </si>
  <si>
    <t>MOB6</t>
  </si>
  <si>
    <t>MOB7</t>
  </si>
  <si>
    <t>MOB8</t>
  </si>
  <si>
    <t>MOB9</t>
  </si>
  <si>
    <t>CAR1</t>
  </si>
  <si>
    <t>CAR2</t>
  </si>
  <si>
    <t>CAR3</t>
  </si>
  <si>
    <t>CAR4</t>
  </si>
  <si>
    <t>CAR5</t>
  </si>
  <si>
    <t>CAR6</t>
  </si>
  <si>
    <t>CAR7</t>
  </si>
  <si>
    <t>CAR8</t>
  </si>
  <si>
    <t>CAR9</t>
  </si>
  <si>
    <t>CAR10</t>
  </si>
  <si>
    <t>CAR11</t>
  </si>
  <si>
    <t>CAR12</t>
  </si>
  <si>
    <t>CAR13</t>
  </si>
  <si>
    <t>CAR14</t>
  </si>
  <si>
    <t>CAR15</t>
  </si>
  <si>
    <t>PER</t>
  </si>
  <si>
    <t>Modules</t>
  </si>
  <si>
    <t>ModelQuest</t>
  </si>
  <si>
    <t>PERS1</t>
  </si>
  <si>
    <t>PERS2</t>
  </si>
  <si>
    <t>PERS3</t>
  </si>
  <si>
    <t>PERS4</t>
  </si>
  <si>
    <t>PERS5</t>
  </si>
  <si>
    <t>PERS6</t>
  </si>
  <si>
    <t>PERS7</t>
  </si>
  <si>
    <t>PERS8</t>
  </si>
  <si>
    <r>
      <t>Variables of the model questionnaire used</t>
    </r>
    <r>
      <rPr>
        <i/>
        <sz val="10"/>
        <rFont val="Arial"/>
        <family val="2"/>
      </rPr>
      <t xml:space="preserve"> (if relevant)</t>
    </r>
    <r>
      <rPr>
        <b/>
        <i/>
        <sz val="10"/>
        <rFont val="Arial"/>
        <family val="2"/>
      </rPr>
      <t>:</t>
    </r>
  </si>
  <si>
    <t>Table EMP6.2. Employed Doctorate Holders: Average Gross Annual Earnings</t>
  </si>
  <si>
    <t>Table EMP6.1. Employed Doctorate Holders: Median Gross Annual Earnings</t>
  </si>
  <si>
    <r>
      <t xml:space="preserve">Variables from the model questionnaire used </t>
    </r>
    <r>
      <rPr>
        <i/>
        <sz val="10"/>
        <rFont val="Arial"/>
        <family val="2"/>
      </rPr>
      <t>(if relevant)</t>
    </r>
    <r>
      <rPr>
        <b/>
        <i/>
        <sz val="10"/>
        <rFont val="Arial"/>
        <family val="2"/>
      </rPr>
      <t>:</t>
    </r>
  </si>
  <si>
    <r>
      <t>Total North America</t>
    </r>
    <r>
      <rPr>
        <sz val="8"/>
        <color indexed="62"/>
        <rFont val="Arial"/>
        <family val="2"/>
      </rPr>
      <t xml:space="preserve"> (Canada, Mexico, United States)</t>
    </r>
  </si>
  <si>
    <r>
      <t>Variables of the model questionnaire used</t>
    </r>
  </si>
  <si>
    <t xml:space="preserve"> (if relevant):</t>
  </si>
  <si>
    <r>
      <rPr>
        <b/>
        <sz val="10"/>
        <rFont val="Arial"/>
        <family val="2"/>
      </rPr>
      <t xml:space="preserve">used </t>
    </r>
    <r>
      <rPr>
        <sz val="10"/>
        <rFont val="Arial"/>
        <family val="0"/>
      </rPr>
      <t>(if relevant):</t>
    </r>
  </si>
  <si>
    <r>
      <t>Variables of the model questionnaire</t>
    </r>
  </si>
  <si>
    <t>Citizens of</t>
  </si>
  <si>
    <t>of</t>
  </si>
  <si>
    <t>Previous degree obtained in another country</t>
  </si>
  <si>
    <t>of recent doctorate recipients*</t>
  </si>
  <si>
    <t>* Doctorate holders who were awarded doctorates from national institutions during the last two years.</t>
  </si>
  <si>
    <r>
      <t>Variables of the model questionnaire used</t>
    </r>
    <r>
      <rPr>
        <i/>
        <sz val="10"/>
        <rFont val="Arial"/>
        <family val="2"/>
      </rPr>
      <t xml:space="preserve"> (if relevant):</t>
    </r>
  </si>
  <si>
    <r>
      <rPr>
        <b/>
        <i/>
        <sz val="10"/>
        <rFont val="Arial"/>
        <family val="2"/>
      </rPr>
      <t>Of which:</t>
    </r>
    <r>
      <rPr>
        <b/>
        <sz val="10"/>
        <rFont val="Arial"/>
        <family val="2"/>
      </rPr>
      <t xml:space="preserve">
   Men</t>
    </r>
  </si>
  <si>
    <r>
      <rPr>
        <b/>
        <i/>
        <sz val="10"/>
        <rFont val="Arial"/>
        <family val="2"/>
      </rPr>
      <t>Of which:</t>
    </r>
    <r>
      <rPr>
        <b/>
        <sz val="10"/>
        <rFont val="Arial"/>
        <family val="2"/>
      </rPr>
      <t xml:space="preserve">
   Women</t>
    </r>
  </si>
  <si>
    <r>
      <t xml:space="preserve">Table EMP7.  Employed Recent Doctorate Recipients: Gross Annual Earnings by Primary Source of Funding during Completion of Doctorate </t>
    </r>
    <r>
      <rPr>
        <b/>
        <sz val="12"/>
        <color indexed="55"/>
        <rFont val="Arial"/>
        <family val="2"/>
      </rPr>
      <t>(optional table)</t>
    </r>
  </si>
  <si>
    <t>All Employed</t>
  </si>
  <si>
    <t>Fellowship, scholarship, grant from an institution in the country</t>
  </si>
  <si>
    <t>Fellowship, scholarship, grant from abroad</t>
  </si>
  <si>
    <t>Please only report data by region of residence if data by country of residence are not available</t>
  </si>
  <si>
    <t>Please report data by region of destination if data by country of destination are not available</t>
  </si>
  <si>
    <t>Please only report data by region of citizenship if data by country of citizenship are not available</t>
  </si>
  <si>
    <t>Please only report data by region of birth if data by country of birth are not available</t>
  </si>
  <si>
    <t>Total after 1990</t>
  </si>
  <si>
    <t>Variables of the model questionnaire used</t>
  </si>
  <si>
    <t>(if relevant):</t>
  </si>
  <si>
    <t>Other education sector</t>
  </si>
  <si>
    <t>Total Employed</t>
  </si>
  <si>
    <t xml:space="preserve"> For regional groupings, please refer to http://unstats.un.org/unsd/methods/m49/m49regin.htm </t>
  </si>
  <si>
    <t>TOTAL (all sources of funding)</t>
  </si>
  <si>
    <t>Table PERC2.2.  Employed Doctorate Holders: Satisfaction with their Employment Situation by Research Status and Criteria of Satisfaction</t>
  </si>
  <si>
    <t>TOTAL EMPLOYED (all occupations)</t>
  </si>
  <si>
    <t>TOTAL EMPLOYED (all fields)</t>
  </si>
  <si>
    <t>TOTAL EMPLOYED 
(all gender)</t>
  </si>
  <si>
    <t>TOTAL EMPLOYED (all ages)</t>
  </si>
  <si>
    <t>TOTAL EMPLOYED (all citizenships)</t>
  </si>
  <si>
    <t>TOTAL EMPLOYED (all sources of funding)</t>
  </si>
  <si>
    <t>TOTAL EMPLOYED (all years)</t>
  </si>
  <si>
    <t>Year of
Doctorate award</t>
  </si>
  <si>
    <t>Field of
Doctorate degree</t>
  </si>
  <si>
    <t>ISCO-08 classification</t>
  </si>
  <si>
    <t>MANAGERS</t>
  </si>
  <si>
    <t>Science and engineering professionals</t>
  </si>
  <si>
    <t xml:space="preserve">  Physical and earth science professionals</t>
  </si>
  <si>
    <t xml:space="preserve">  Mathematicians, actuaries and statisticians</t>
  </si>
  <si>
    <t>214-215</t>
  </si>
  <si>
    <t xml:space="preserve">  Engineering professionals</t>
  </si>
  <si>
    <t xml:space="preserve">  Architects, planners, surveyors and designers</t>
  </si>
  <si>
    <t xml:space="preserve">  Unspecified science and engineering professionals</t>
  </si>
  <si>
    <t>Health professionals</t>
  </si>
  <si>
    <t xml:space="preserve">  Medical doctors</t>
  </si>
  <si>
    <t>223-226</t>
  </si>
  <si>
    <t xml:space="preserve">  Other health professionals</t>
  </si>
  <si>
    <t xml:space="preserve">  Unspecified health professionals</t>
  </si>
  <si>
    <t xml:space="preserve">  University and higher education teachers</t>
  </si>
  <si>
    <t xml:space="preserve">  Vocational education teachers</t>
  </si>
  <si>
    <t xml:space="preserve">  Secondary education teachers</t>
  </si>
  <si>
    <t>234-235</t>
  </si>
  <si>
    <t xml:space="preserve">  Unspecified teaching professionals</t>
  </si>
  <si>
    <t>Business and administration professionals</t>
  </si>
  <si>
    <t xml:space="preserve">  Finance professionals</t>
  </si>
  <si>
    <t xml:space="preserve">  Administration professionals</t>
  </si>
  <si>
    <t xml:space="preserve">  Sales, marketing and public relations professionals</t>
  </si>
  <si>
    <t xml:space="preserve">  Unspecified business and administration professionals</t>
  </si>
  <si>
    <t>Information and communication technology (ICT) professionals</t>
  </si>
  <si>
    <t xml:space="preserve">  Software and applications developers and analysts</t>
  </si>
  <si>
    <t xml:space="preserve">  Database and network professionals</t>
  </si>
  <si>
    <t xml:space="preserve">  Unspecified ICT professionals</t>
  </si>
  <si>
    <t>Legal, social and cultural professionals</t>
  </si>
  <si>
    <t xml:space="preserve">  Legal profesionals</t>
  </si>
  <si>
    <t xml:space="preserve">  Librarians, archivists and curators</t>
  </si>
  <si>
    <t xml:space="preserve">  Social, religious and related professionals</t>
  </si>
  <si>
    <t xml:space="preserve">  Creative or performing artists and writers</t>
  </si>
  <si>
    <t xml:space="preserve">  Unspecified legal, social and cultural professionals</t>
  </si>
  <si>
    <t>Other ISCO-08 groups</t>
  </si>
  <si>
    <t>Employed but not specified if in research</t>
  </si>
  <si>
    <t>- Are levels of education other than doctorate level included?</t>
  </si>
  <si>
    <t>- What is(are) the national name(s) of diploma included?</t>
  </si>
  <si>
    <t>Degree coverage:</t>
  </si>
  <si>
    <t>- some registers of doctorate registration limited in coverage?</t>
  </si>
  <si>
    <t>- Are doctorates other than research included (e.g. in law, medicine, etc)?</t>
  </si>
  <si>
    <t>Employees</t>
  </si>
  <si>
    <t>Self-employed workers</t>
  </si>
  <si>
    <t>Unknown sector of employment</t>
  </si>
  <si>
    <t xml:space="preserve">Employed but not specified if in research </t>
  </si>
  <si>
    <t>Unknown length of stay in the current job</t>
  </si>
  <si>
    <t>Previous employment sector:</t>
  </si>
  <si>
    <r>
      <rPr>
        <i/>
        <sz val="10"/>
        <rFont val="Arial"/>
        <family val="2"/>
      </rPr>
      <t>in the</t>
    </r>
    <r>
      <rPr>
        <sz val="10"/>
        <rFont val="Arial"/>
        <family val="2"/>
      </rPr>
      <t>:
    Business enterprise sector</t>
    </r>
  </si>
  <si>
    <t>All types of job</t>
  </si>
  <si>
    <t>All types of jobs</t>
  </si>
  <si>
    <t>National citizens</t>
  </si>
  <si>
    <t>INTERNATIONAL MOBILITY</t>
  </si>
  <si>
    <t>2 to less than 5 years</t>
  </si>
  <si>
    <t>1 stay</t>
  </si>
  <si>
    <t>5 and more stays</t>
  </si>
  <si>
    <t>2 to 4
stays</t>
  </si>
  <si>
    <t>Number of stays abroad in the last 10 years</t>
  </si>
  <si>
    <t>GRAND TOTAL (all citizenships)</t>
  </si>
  <si>
    <t>Unknown mobility</t>
  </si>
  <si>
    <t>Type of International Mobility</t>
  </si>
  <si>
    <t>Non mobile
doctorate holders</t>
  </si>
  <si>
    <t>(having not stayed abroad
in the last 10 years)</t>
  </si>
  <si>
    <t>Total
doctorate holders</t>
  </si>
  <si>
    <t>Mobile
doctorate holders*</t>
  </si>
  <si>
    <t xml:space="preserve">Table IMOB1. Doctorate Holders by Type of International Mobility in the Last Ten Years and Citizenship </t>
  </si>
  <si>
    <t>*Totals of this column are reported in further details in IMOB2, IMOB3 and IMOB4.</t>
  </si>
  <si>
    <r>
      <t>Total North America</t>
    </r>
    <r>
      <rPr>
        <sz val="8"/>
        <color indexed="62"/>
        <rFont val="Arial"/>
        <family val="2"/>
      </rPr>
      <t xml:space="preserve"> (Canada, Mexico, United States)</t>
    </r>
  </si>
  <si>
    <t>Reasons for Moving</t>
  </si>
  <si>
    <t>(multiple answers possible)</t>
  </si>
  <si>
    <t>Table IMOB2. Internationally Mobile Doctorate Holders: Previous Country of Stay in the Last Ten Years by Citizenship</t>
  </si>
  <si>
    <t>Length of Stay Abroad</t>
  </si>
  <si>
    <t>Previous Country of Stay of Mobile Doctorate Holders</t>
  </si>
  <si>
    <r>
      <rPr>
        <b/>
        <i/>
        <sz val="10"/>
        <color indexed="55"/>
        <rFont val="Arial"/>
        <family val="2"/>
      </rPr>
      <t>Of which:</t>
    </r>
    <r>
      <rPr>
        <b/>
        <sz val="10"/>
        <color indexed="55"/>
        <rFont val="Arial"/>
        <family val="2"/>
      </rPr>
      <t xml:space="preserve">
Unknown gender</t>
    </r>
  </si>
  <si>
    <t>Methodo</t>
  </si>
  <si>
    <t>TOTAL (all genders)</t>
  </si>
  <si>
    <r>
      <rPr>
        <i/>
        <sz val="10"/>
        <rFont val="Arial"/>
        <family val="2"/>
      </rPr>
      <t>Of which:</t>
    </r>
    <r>
      <rPr>
        <b/>
        <i/>
        <sz val="10"/>
        <rFont val="Arial"/>
        <family val="2"/>
      </rPr>
      <t xml:space="preserve">
   </t>
    </r>
    <r>
      <rPr>
        <b/>
        <sz val="10"/>
        <rFont val="Arial"/>
        <family val="2"/>
      </rPr>
      <t>Men</t>
    </r>
  </si>
  <si>
    <r>
      <rPr>
        <i/>
        <sz val="10"/>
        <rFont val="Arial"/>
        <family val="2"/>
      </rPr>
      <t>Of which:</t>
    </r>
    <r>
      <rPr>
        <b/>
        <i/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   Women</t>
    </r>
  </si>
  <si>
    <r>
      <rPr>
        <i/>
        <sz val="10"/>
        <color indexed="55"/>
        <rFont val="Arial"/>
        <family val="2"/>
      </rPr>
      <t>Of which:</t>
    </r>
    <r>
      <rPr>
        <b/>
        <i/>
        <sz val="10"/>
        <color indexed="55"/>
        <rFont val="Arial"/>
        <family val="2"/>
      </rPr>
      <t xml:space="preserve">
   </t>
    </r>
    <r>
      <rPr>
        <b/>
        <sz val="10"/>
        <color indexed="55"/>
        <rFont val="Arial"/>
        <family val="2"/>
      </rPr>
      <t>Unspecified Gender</t>
    </r>
  </si>
  <si>
    <t>Registers survey</t>
  </si>
  <si>
    <t>Other administrative sources</t>
  </si>
  <si>
    <t>National citizens only</t>
  </si>
  <si>
    <t>Doctorate Holders register</t>
  </si>
  <si>
    <t>CDH dedicated sample survey</t>
  </si>
  <si>
    <t>CDH dedicated census</t>
  </si>
  <si>
    <t>Both national and foreign citizens</t>
  </si>
  <si>
    <t>All national citizens and foreign citizens with restrictions</t>
  </si>
  <si>
    <t>GeoCov</t>
  </si>
  <si>
    <t>CtzCov</t>
  </si>
  <si>
    <t>National territory only</t>
  </si>
  <si>
    <t>Others</t>
  </si>
  <si>
    <r>
      <t xml:space="preserve">Net time to completion               </t>
    </r>
    <r>
      <rPr>
        <sz val="10"/>
        <rFont val="Arial"/>
        <family val="2"/>
      </rPr>
      <t xml:space="preserve"> (in months)
</t>
    </r>
    <r>
      <rPr>
        <sz val="10"/>
        <color indexed="10"/>
        <rFont val="Arial"/>
        <family val="2"/>
      </rPr>
      <t>(optional columns)</t>
    </r>
  </si>
  <si>
    <t>Gross time to completion                (in months)</t>
  </si>
  <si>
    <t>Table IMOB3. Internationally Mobile Doctorate Holders: Reasons for Moving Into the Country in the last 10 Years by Citizenship</t>
  </si>
  <si>
    <t>Total number of responses</t>
  </si>
  <si>
    <t>TOTAL EMPLOYED (All criteria/overall level of satisfaction)</t>
  </si>
  <si>
    <r>
      <rPr>
        <i/>
        <sz val="9"/>
        <rFont val="Arial"/>
        <family val="2"/>
      </rPr>
      <t>of which:</t>
    </r>
    <r>
      <rPr>
        <sz val="10"/>
        <rFont val="Arial"/>
        <family val="2"/>
      </rPr>
      <t xml:space="preserve">
   Total not having changed jobs in the last 10 years</t>
    </r>
  </si>
  <si>
    <t>Total having changed jobs in the last 10 years</t>
  </si>
  <si>
    <t>TOTAL EMPLOYED</t>
  </si>
  <si>
    <t>(for those doctorate holders having changed jobs in the last 10 years)</t>
  </si>
  <si>
    <t>Total before 1990</t>
  </si>
  <si>
    <t>Total years before 1990</t>
  </si>
  <si>
    <t>Region of doctoral award:</t>
  </si>
  <si>
    <t>Table ED3. Doctorate Holders by Country of Doctoral Award and of Prior Education</t>
  </si>
  <si>
    <t>Table ED5.  Doctorate Holders by main Field of Doctoral Degree and Primary Source of Funding during Completion of Doctorate</t>
  </si>
  <si>
    <t>Table EMP1.  Doctorate Holders by Employment Status and Year of Doctoral Award</t>
  </si>
  <si>
    <t>Table EMP2.1.  Doctorate Holders by Employment Status and Field of Doctoral Degree</t>
  </si>
  <si>
    <t>Field of doctoral degree</t>
  </si>
  <si>
    <t>Table EMP4.  Employed Doctorate Holders by Field of Doctoral Degree and Occupations</t>
  </si>
  <si>
    <t>Table EMP5.  Employed Doctorate Holders by Sector of Employment, Field of Doctoral Degree and Sex</t>
  </si>
  <si>
    <t>Field of Doctoral Degree</t>
  </si>
  <si>
    <t>Table PERC1.1.  Employed Doctorate Holders: Perception regarding their Job Qualification by Sex and Year of Doctoral Award</t>
  </si>
  <si>
    <t>Table PERC1.2.  Employed Doctorate Holders: Perception regarding their Job Qualification by Sex and Field of Doctoral Degree</t>
  </si>
  <si>
    <t>Table ED4.  Recent Doctorate Recipients: Age at Graduation and Time to Completion by main Field of Doctoral Degree</t>
  </si>
  <si>
    <t>Table P2.1. Doctorate Holders by Type of Citizenship, Resident Status and Place of Birth (optional table)</t>
  </si>
  <si>
    <t>Table P2.2. Doctorate Holders by Citizenship and Resident Status (optional table)</t>
  </si>
  <si>
    <t>Table P4. Doctorate Holders by Citizenship/Resident Status and Age class</t>
  </si>
  <si>
    <t>Table P5. Doctorate Holders by Citizenship and Field of Doctorate Degree</t>
  </si>
  <si>
    <t>Table P7. Doctorate Holders by Place of Birth/Resident Status and Age Class</t>
  </si>
  <si>
    <t>Table ED1. Doctorate Holders by Citizenship/Resident Status and Region of Doctoral Award</t>
  </si>
  <si>
    <t>Table ED2. Doctorate Holders by Place of Birth/Resident Status and Region of Doctoral Award</t>
  </si>
  <si>
    <t>Table EMP2.3. Doctorate Holders by Employment Status and Citizenship/Resident Status</t>
  </si>
  <si>
    <t>Cumulative length of stay abroad in the last 10 years:</t>
  </si>
  <si>
    <t xml:space="preserve">Table IMOB4. Internationally Mobile Doctorate Holders: Frequency and Length of Mobility by Citizenship </t>
  </si>
  <si>
    <r>
      <t>Table OMOB1. Mobility Intentions in the Next Year by Country of Intended Destination</t>
    </r>
    <r>
      <rPr>
        <b/>
        <sz val="12"/>
        <color indexed="55"/>
        <rFont val="Arial"/>
        <family val="2"/>
      </rPr>
      <t xml:space="preserve"> (optional table)</t>
    </r>
  </si>
  <si>
    <r>
      <t>Doctorate Holders with intention to move out of the country in the next year</t>
    </r>
    <r>
      <rPr>
        <b/>
        <sz val="8"/>
        <rFont val="Arial"/>
        <family val="2"/>
      </rPr>
      <t xml:space="preserve"> (from OMOB1)</t>
    </r>
  </si>
  <si>
    <r>
      <t xml:space="preserve">Table OMOB2. Reasons for Mobility Intentions in the Next Year </t>
    </r>
    <r>
      <rPr>
        <b/>
        <sz val="12"/>
        <color indexed="55"/>
        <rFont val="Arial"/>
        <family val="2"/>
      </rPr>
      <t>(optional table)</t>
    </r>
  </si>
  <si>
    <t>Table EMP8. Employed Doctorate Holders: Job Mobility over the last 10 years by Sector of Employment</t>
  </si>
  <si>
    <t>CAREERS OF DOCTORATE HOLDERS</t>
  </si>
  <si>
    <t xml:space="preserve">2010 DATA COLLECTION </t>
  </si>
  <si>
    <t>- Has the ISCED6 definition been strictly respected?</t>
  </si>
  <si>
    <t>- any other limitation regarding doctorate degree coverage?</t>
  </si>
  <si>
    <t>Yes</t>
  </si>
  <si>
    <t>No</t>
  </si>
  <si>
    <t>doctoral degree</t>
  </si>
  <si>
    <t>only those doctoral degrees obtained at a Belgian university</t>
  </si>
  <si>
    <t>Democratic Republic Of The Congo</t>
  </si>
  <si>
    <t>Côte D'Ivoire</t>
  </si>
  <si>
    <t>Iran, Islamic Republic Of</t>
  </si>
  <si>
    <t>Lao People'S Democratic Republic</t>
  </si>
  <si>
    <t>Venezuela (Bolivarian Republic Of)</t>
  </si>
  <si>
    <t>Korea, Republic Of</t>
  </si>
  <si>
    <t>Sao Tome And Principe</t>
  </si>
  <si>
    <t>EDU10</t>
  </si>
  <si>
    <t>EDU11</t>
  </si>
  <si>
    <t>EDU7, EDU11</t>
  </si>
  <si>
    <t>PER1</t>
  </si>
  <si>
    <t>Doctorate Holders Survey 2010</t>
  </si>
  <si>
    <t>Variables of the model questionnaire used:</t>
  </si>
  <si>
    <t>NA</t>
  </si>
  <si>
    <t>NA = not available</t>
  </si>
  <si>
    <t>from 1990 until 2008</t>
  </si>
  <si>
    <t>only those foreigners that are registered by the National register</t>
  </si>
  <si>
    <t>70-year-old and over are included: figures are men (5), women (3) and unknown (0)</t>
  </si>
  <si>
    <t>70-year-old and over are included: figures are citizens of Belgium (8), permanent residents (0), non-permanent residents (0), unknown status (0) and unknown citizenship (0)</t>
  </si>
  <si>
    <t>70-year-old and over are included: figures are born in Belgium (7), permanent residents (0), non-permanent residents (0), unknown status (1) and unknown place of birth (0)</t>
  </si>
  <si>
    <t>Unknown length of stay must be replaced by 'more than 10 years', the values for unknown strength were all equal to zero.</t>
  </si>
  <si>
    <t>median gross annual earnings were not calculated if cell frequency was lower than or equal to 5</t>
  </si>
  <si>
    <t>average gross annual earnings were not calculated if cell frequency was lower than of equal to 5 and if mean was not between Q1 and Q3</t>
  </si>
  <si>
    <t>grand total: other education = 37024 / private non-profit sector = 60000; men: other education = 40000 / private non-profit sector = 64500; women: other education = 32000 / private non-profit sector = 50460</t>
  </si>
  <si>
    <t>The values for total employed for the subcategories grand total, men and women must be changed, but this cannot be done because of the only-read modus for these cells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</si>
</sst>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91">
    <font>
      <sz val="10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4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color indexed="55"/>
      <name val="Arial"/>
      <family val="2"/>
    </font>
    <font>
      <b/>
      <sz val="10"/>
      <color indexed="55"/>
      <name val="Arial"/>
      <family val="2"/>
    </font>
    <font>
      <i/>
      <sz val="9"/>
      <color indexed="23"/>
      <name val="Arial"/>
      <family val="2"/>
    </font>
    <font>
      <b/>
      <sz val="10"/>
      <color indexed="23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2"/>
      <color indexed="55"/>
      <name val="Arial"/>
      <family val="2"/>
    </font>
    <font>
      <b/>
      <sz val="14"/>
      <color indexed="61"/>
      <name val="Arial"/>
      <family val="2"/>
    </font>
    <font>
      <sz val="8"/>
      <color indexed="62"/>
      <name val="Arial"/>
      <family val="2"/>
    </font>
    <font>
      <sz val="9"/>
      <color indexed="12"/>
      <name val="Arial"/>
      <family val="2"/>
    </font>
    <font>
      <sz val="10"/>
      <color indexed="10"/>
      <name val="Arial"/>
      <family val="2"/>
    </font>
    <font>
      <i/>
      <sz val="10"/>
      <color indexed="55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indexed="56"/>
      <name val="Arial"/>
      <family val="2"/>
    </font>
    <font>
      <sz val="9"/>
      <color indexed="23"/>
      <name val="Arial"/>
      <family val="2"/>
    </font>
    <font>
      <b/>
      <sz val="8"/>
      <color indexed="62"/>
      <name val="Arial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sz val="10"/>
      <color indexed="55"/>
      <name val="Arial"/>
      <family val="2"/>
    </font>
    <font>
      <b/>
      <sz val="12"/>
      <color indexed="18"/>
      <name val="Arial"/>
      <family val="2"/>
    </font>
    <font>
      <b/>
      <sz val="10"/>
      <color indexed="62"/>
      <name val="Arial"/>
      <family val="2"/>
    </font>
    <font>
      <b/>
      <sz val="9"/>
      <color indexed="55"/>
      <name val="Arial"/>
      <family val="2"/>
    </font>
    <font>
      <sz val="10"/>
      <color indexed="23"/>
      <name val="Arial"/>
      <family val="2"/>
    </font>
    <font>
      <b/>
      <i/>
      <sz val="10"/>
      <color indexed="62"/>
      <name val="Arial"/>
      <family val="2"/>
    </font>
    <font>
      <sz val="9"/>
      <color indexed="55"/>
      <name val="Arial"/>
      <family val="2"/>
    </font>
    <font>
      <sz val="8"/>
      <color indexed="55"/>
      <name val="Arial"/>
      <family val="2"/>
    </font>
    <font>
      <i/>
      <sz val="10"/>
      <color indexed="62"/>
      <name val="Arial"/>
      <family val="2"/>
    </font>
    <font>
      <b/>
      <i/>
      <sz val="11"/>
      <color indexed="62"/>
      <name val="Arial"/>
      <family val="2"/>
    </font>
    <font>
      <i/>
      <sz val="9"/>
      <color indexed="62"/>
      <name val="Arial"/>
      <family val="2"/>
    </font>
    <font>
      <b/>
      <sz val="8"/>
      <color indexed="23"/>
      <name val="Arial"/>
      <family val="2"/>
    </font>
    <font>
      <b/>
      <sz val="9"/>
      <color indexed="62"/>
      <name val="Arial"/>
      <family val="2"/>
    </font>
    <font>
      <sz val="10"/>
      <color indexed="27"/>
      <name val="Arial"/>
      <family val="2"/>
    </font>
    <font>
      <sz val="10"/>
      <color indexed="18"/>
      <name val="Arial"/>
      <family val="0"/>
    </font>
    <font>
      <sz val="10"/>
      <color indexed="2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22"/>
      <name val="Arial"/>
      <family val="2"/>
    </font>
    <font>
      <i/>
      <sz val="10"/>
      <color indexed="23"/>
      <name val="Arial"/>
      <family val="2"/>
    </font>
    <font>
      <u val="single"/>
      <sz val="9"/>
      <color indexed="20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u val="single"/>
      <sz val="9"/>
      <color indexed="3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9"/>
      <color theme="11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9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dotted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dotted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>
        <color indexed="22"/>
      </left>
      <right style="thin">
        <color indexed="22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>
        <color indexed="22"/>
      </left>
      <right style="dotted"/>
      <top style="thin"/>
      <bottom style="thin">
        <color indexed="22"/>
      </bottom>
    </border>
    <border>
      <left style="dotted"/>
      <right style="dotted"/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22"/>
      </left>
      <right style="dotted"/>
      <top>
        <color indexed="63"/>
      </top>
      <bottom style="thin"/>
    </border>
    <border>
      <left style="thin"/>
      <right style="thin">
        <color indexed="22"/>
      </right>
      <top style="thin"/>
      <bottom style="dotted"/>
    </border>
    <border>
      <left style="thin">
        <color indexed="22"/>
      </left>
      <right style="thin">
        <color indexed="22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>
        <color indexed="22"/>
      </right>
      <top style="thin"/>
      <bottom style="dotted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dotted"/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dotted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dotted"/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dotted"/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thin">
        <color indexed="22"/>
      </right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dotted"/>
      <top style="thin">
        <color indexed="22"/>
      </top>
      <bottom style="thin">
        <color indexed="22"/>
      </bottom>
    </border>
    <border>
      <left style="dotted"/>
      <right style="dotted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>
        <color indexed="63"/>
      </bottom>
    </border>
    <border>
      <left style="dotted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dotted"/>
      <top style="thin">
        <color indexed="22"/>
      </top>
      <bottom>
        <color indexed="63"/>
      </bottom>
    </border>
    <border>
      <left style="dotted"/>
      <right style="dotted"/>
      <top style="thin">
        <color indexed="22"/>
      </top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thin">
        <color indexed="22"/>
      </right>
      <top style="dotted"/>
      <bottom style="thin"/>
    </border>
    <border>
      <left style="thin">
        <color indexed="22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>
        <color indexed="22"/>
      </left>
      <right style="dotted"/>
      <top style="thin"/>
      <bottom style="dotted"/>
    </border>
    <border>
      <left style="thin">
        <color indexed="22"/>
      </left>
      <right style="dotted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dotted"/>
    </border>
    <border>
      <left style="thin">
        <color indexed="22"/>
      </left>
      <right style="thin">
        <color indexed="22"/>
      </right>
      <top style="thin">
        <color indexed="22"/>
      </top>
      <bottom style="dotted"/>
    </border>
    <border>
      <left style="thin">
        <color indexed="22"/>
      </left>
      <right style="dotted"/>
      <top style="thin">
        <color indexed="22"/>
      </top>
      <bottom style="dotted"/>
    </border>
    <border>
      <left>
        <color indexed="63"/>
      </left>
      <right style="thin"/>
      <top style="thin">
        <color indexed="22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dotted"/>
      <right style="thin"/>
      <top style="thin">
        <color indexed="22"/>
      </top>
      <bottom style="thin"/>
    </border>
    <border>
      <left style="dotted"/>
      <right style="thin"/>
      <top style="thin">
        <color indexed="22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dotted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dotted"/>
      <right style="thin"/>
      <top style="thin">
        <color indexed="22"/>
      </top>
      <bottom style="dotted"/>
    </border>
    <border>
      <left style="dotted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dotted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thin">
        <color indexed="22"/>
      </top>
      <bottom style="thin"/>
    </border>
    <border>
      <left style="dotted"/>
      <right style="dotted"/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dotted"/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/>
      <top style="dotted"/>
      <bottom style="dotted"/>
    </border>
    <border>
      <left style="dotted"/>
      <right style="thin"/>
      <top>
        <color indexed="63"/>
      </top>
      <bottom style="dotted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5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0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15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7" fillId="23" borderId="0" applyNumberFormat="0" applyBorder="0" applyAlignment="0" applyProtection="0"/>
    <xf numFmtId="0" fontId="78" fillId="24" borderId="1" applyNumberFormat="0" applyAlignment="0" applyProtection="0"/>
    <xf numFmtId="0" fontId="79" fillId="2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24" borderId="0">
      <alignment horizontal="left"/>
      <protection/>
    </xf>
    <xf numFmtId="0" fontId="1" fillId="24" borderId="0">
      <alignment horizontal="left"/>
      <protection/>
    </xf>
    <xf numFmtId="0" fontId="82" fillId="2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3" fillId="27" borderId="1" applyNumberFormat="0" applyAlignment="0" applyProtection="0"/>
    <xf numFmtId="0" fontId="84" fillId="0" borderId="6" applyNumberFormat="0" applyFill="0" applyAlignment="0" applyProtection="0"/>
    <xf numFmtId="0" fontId="8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29" borderId="7" applyNumberFormat="0" applyFont="0" applyAlignment="0" applyProtection="0"/>
    <xf numFmtId="0" fontId="87" fillId="24" borderId="8" applyNumberFormat="0" applyAlignment="0" applyProtection="0"/>
    <xf numFmtId="9" fontId="1" fillId="0" borderId="0" applyFont="0" applyFill="0" applyBorder="0" applyAlignment="0" applyProtection="0"/>
    <xf numFmtId="0" fontId="12" fillId="24" borderId="9">
      <alignment/>
      <protection/>
    </xf>
    <xf numFmtId="0" fontId="72" fillId="0" borderId="0" applyNumberFormat="0" applyFill="0" applyBorder="0" applyAlignment="0" applyProtection="0"/>
    <xf numFmtId="0" fontId="88" fillId="0" borderId="10" applyNumberFormat="0" applyFill="0" applyAlignment="0" applyProtection="0"/>
    <xf numFmtId="0" fontId="89" fillId="0" borderId="0" applyNumberFormat="0" applyFill="0" applyBorder="0" applyAlignment="0" applyProtection="0"/>
  </cellStyleXfs>
  <cellXfs count="1115">
    <xf numFmtId="0" fontId="0" fillId="0" borderId="0" xfId="0" applyAlignment="1">
      <alignment/>
    </xf>
    <xf numFmtId="0" fontId="41" fillId="8" borderId="0" xfId="0" applyFont="1" applyFill="1" applyAlignment="1">
      <alignment horizontal="centerContinuous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55" applyFont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8" borderId="0" xfId="0" applyFill="1" applyAlignment="1">
      <alignment/>
    </xf>
    <xf numFmtId="0" fontId="11" fillId="0" borderId="0" xfId="55" applyFont="1" applyAlignment="1" applyProtection="1">
      <alignment horizontal="left" vertical="center"/>
      <protection/>
    </xf>
    <xf numFmtId="0" fontId="11" fillId="0" borderId="0" xfId="55" applyFont="1" applyAlignment="1" applyProtection="1" quotePrefix="1">
      <alignment horizontal="left" vertical="center"/>
      <protection/>
    </xf>
    <xf numFmtId="0" fontId="11" fillId="0" borderId="0" xfId="55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/>
    </xf>
    <xf numFmtId="0" fontId="11" fillId="0" borderId="0" xfId="55" applyFont="1" applyAlignment="1" applyProtection="1" quotePrefix="1">
      <alignment horizontal="left"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43" fillId="30" borderId="0" xfId="0" applyFont="1" applyFill="1" applyAlignment="1" applyProtection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0" fillId="30" borderId="0" xfId="0" applyFill="1" applyAlignment="1" applyProtection="1">
      <alignment/>
      <protection/>
    </xf>
    <xf numFmtId="0" fontId="44" fillId="30" borderId="0" xfId="0" applyFont="1" applyFill="1" applyAlignment="1" applyProtection="1">
      <alignment/>
      <protection/>
    </xf>
    <xf numFmtId="0" fontId="45" fillId="30" borderId="0" xfId="0" applyFont="1" applyFill="1" applyAlignment="1" applyProtection="1">
      <alignment/>
      <protection/>
    </xf>
    <xf numFmtId="0" fontId="0" fillId="30" borderId="11" xfId="0" applyFill="1" applyBorder="1" applyAlignment="1" applyProtection="1">
      <alignment/>
      <protection/>
    </xf>
    <xf numFmtId="0" fontId="45" fillId="30" borderId="12" xfId="0" applyFont="1" applyFill="1" applyBorder="1" applyAlignment="1" applyProtection="1">
      <alignment horizontal="right" vertical="center"/>
      <protection/>
    </xf>
    <xf numFmtId="0" fontId="13" fillId="30" borderId="13" xfId="0" applyFont="1" applyFill="1" applyBorder="1" applyAlignment="1" applyProtection="1">
      <alignment horizontal="centerContinuous" vertical="center"/>
      <protection/>
    </xf>
    <xf numFmtId="0" fontId="13" fillId="30" borderId="14" xfId="0" applyFont="1" applyFill="1" applyBorder="1" applyAlignment="1" applyProtection="1">
      <alignment horizontal="centerContinuous" vertical="center"/>
      <protection/>
    </xf>
    <xf numFmtId="0" fontId="13" fillId="30" borderId="15" xfId="0" applyFont="1" applyFill="1" applyBorder="1" applyAlignment="1" applyProtection="1">
      <alignment horizontal="centerContinuous" vertical="center"/>
      <protection/>
    </xf>
    <xf numFmtId="0" fontId="45" fillId="30" borderId="0" xfId="0" applyFont="1" applyFill="1" applyAlignment="1" applyProtection="1">
      <alignment horizontal="left" vertical="center" indent="3"/>
      <protection/>
    </xf>
    <xf numFmtId="0" fontId="45" fillId="30" borderId="0" xfId="0" applyFont="1" applyFill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13" fillId="30" borderId="16" xfId="0" applyFont="1" applyFill="1" applyBorder="1" applyAlignment="1" applyProtection="1">
      <alignment horizontal="right" vertical="center"/>
      <protection/>
    </xf>
    <xf numFmtId="0" fontId="13" fillId="30" borderId="13" xfId="0" applyFont="1" applyFill="1" applyBorder="1" applyAlignment="1" applyProtection="1">
      <alignment horizontal="center" vertical="center"/>
      <protection/>
    </xf>
    <xf numFmtId="0" fontId="13" fillId="30" borderId="14" xfId="0" applyFont="1" applyFill="1" applyBorder="1" applyAlignment="1" applyProtection="1">
      <alignment horizontal="center" vertical="center"/>
      <protection/>
    </xf>
    <xf numFmtId="0" fontId="25" fillId="30" borderId="14" xfId="0" applyFont="1" applyFill="1" applyBorder="1" applyAlignment="1" applyProtection="1">
      <alignment horizontal="center" vertical="center"/>
      <protection/>
    </xf>
    <xf numFmtId="0" fontId="13" fillId="30" borderId="17" xfId="0" applyFont="1" applyFill="1" applyBorder="1" applyAlignment="1" applyProtection="1">
      <alignment horizontal="center" vertical="center"/>
      <protection/>
    </xf>
    <xf numFmtId="0" fontId="0" fillId="3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3" fillId="30" borderId="18" xfId="0" applyFont="1" applyFill="1" applyBorder="1" applyAlignment="1" applyProtection="1">
      <alignment vertical="center"/>
      <protection/>
    </xf>
    <xf numFmtId="3" fontId="0" fillId="0" borderId="19" xfId="0" applyNumberFormat="1" applyFill="1" applyBorder="1" applyAlignment="1" applyProtection="1">
      <alignment horizontal="right" vertical="center"/>
      <protection locked="0"/>
    </xf>
    <xf numFmtId="3" fontId="0" fillId="0" borderId="20" xfId="0" applyNumberFormat="1" applyFill="1" applyBorder="1" applyAlignment="1" applyProtection="1">
      <alignment horizontal="right" vertical="center"/>
      <protection locked="0"/>
    </xf>
    <xf numFmtId="3" fontId="46" fillId="0" borderId="21" xfId="0" applyNumberFormat="1" applyFont="1" applyFill="1" applyBorder="1" applyAlignment="1" applyProtection="1">
      <alignment horizontal="right" vertical="center"/>
      <protection locked="0"/>
    </xf>
    <xf numFmtId="3" fontId="0" fillId="0" borderId="22" xfId="0" applyNumberFormat="1" applyFill="1" applyBorder="1" applyAlignment="1" applyProtection="1">
      <alignment horizontal="right" vertical="center"/>
      <protection locked="0"/>
    </xf>
    <xf numFmtId="3" fontId="0" fillId="0" borderId="23" xfId="0" applyNumberFormat="1" applyFill="1" applyBorder="1" applyAlignment="1" applyProtection="1">
      <alignment horizontal="right" vertical="center"/>
      <protection locked="0"/>
    </xf>
    <xf numFmtId="3" fontId="0" fillId="0" borderId="24" xfId="0" applyNumberFormat="1" applyFill="1" applyBorder="1" applyAlignment="1" applyProtection="1">
      <alignment horizontal="right" vertical="center"/>
      <protection locked="0"/>
    </xf>
    <xf numFmtId="3" fontId="0" fillId="0" borderId="25" xfId="0" applyNumberFormat="1" applyFill="1" applyBorder="1" applyAlignment="1" applyProtection="1">
      <alignment horizontal="right" vertical="center"/>
      <protection locked="0"/>
    </xf>
    <xf numFmtId="3" fontId="46" fillId="0" borderId="26" xfId="0" applyNumberFormat="1" applyFont="1" applyFill="1" applyBorder="1" applyAlignment="1" applyProtection="1">
      <alignment horizontal="right" vertical="center"/>
      <protection locked="0"/>
    </xf>
    <xf numFmtId="3" fontId="0" fillId="0" borderId="27" xfId="0" applyNumberFormat="1" applyFill="1" applyBorder="1" applyAlignment="1" applyProtection="1">
      <alignment horizontal="right" vertical="center"/>
      <protection locked="0"/>
    </xf>
    <xf numFmtId="3" fontId="0" fillId="0" borderId="28" xfId="0" applyNumberFormat="1" applyFill="1" applyBorder="1" applyAlignment="1" applyProtection="1">
      <alignment horizontal="right" vertical="center"/>
      <protection locked="0"/>
    </xf>
    <xf numFmtId="0" fontId="25" fillId="30" borderId="18" xfId="0" applyFont="1" applyFill="1" applyBorder="1" applyAlignment="1" applyProtection="1">
      <alignment vertical="center"/>
      <protection/>
    </xf>
    <xf numFmtId="3" fontId="46" fillId="0" borderId="29" xfId="0" applyNumberFormat="1" applyFont="1" applyFill="1" applyBorder="1" applyAlignment="1" applyProtection="1">
      <alignment horizontal="right" vertical="center"/>
      <protection locked="0"/>
    </xf>
    <xf numFmtId="3" fontId="46" fillId="0" borderId="30" xfId="0" applyNumberFormat="1" applyFont="1" applyFill="1" applyBorder="1" applyAlignment="1" applyProtection="1">
      <alignment horizontal="right" vertical="center"/>
      <protection locked="0"/>
    </xf>
    <xf numFmtId="3" fontId="46" fillId="0" borderId="0" xfId="0" applyNumberFormat="1" applyFont="1" applyFill="1" applyBorder="1" applyAlignment="1" applyProtection="1">
      <alignment horizontal="right" vertical="center"/>
      <protection locked="0"/>
    </xf>
    <xf numFmtId="3" fontId="46" fillId="0" borderId="31" xfId="0" applyNumberFormat="1" applyFont="1" applyFill="1" applyBorder="1" applyAlignment="1" applyProtection="1">
      <alignment horizontal="right" vertical="center"/>
      <protection locked="0"/>
    </xf>
    <xf numFmtId="3" fontId="46" fillId="0" borderId="32" xfId="0" applyNumberFormat="1" applyFont="1" applyFill="1" applyBorder="1" applyAlignment="1" applyProtection="1">
      <alignment horizontal="right" vertical="center"/>
      <protection locked="0"/>
    </xf>
    <xf numFmtId="0" fontId="13" fillId="30" borderId="33" xfId="0" applyFont="1" applyFill="1" applyBorder="1" applyAlignment="1" applyProtection="1">
      <alignment vertical="center"/>
      <protection/>
    </xf>
    <xf numFmtId="3" fontId="0" fillId="0" borderId="34" xfId="0" applyNumberFormat="1" applyFill="1" applyBorder="1" applyAlignment="1" applyProtection="1">
      <alignment horizontal="right" vertical="center"/>
      <protection locked="0"/>
    </xf>
    <xf numFmtId="3" fontId="0" fillId="0" borderId="35" xfId="0" applyNumberFormat="1" applyFill="1" applyBorder="1" applyAlignment="1" applyProtection="1">
      <alignment horizontal="right" vertical="center"/>
      <protection locked="0"/>
    </xf>
    <xf numFmtId="3" fontId="0" fillId="0" borderId="36" xfId="0" applyNumberFormat="1" applyFill="1" applyBorder="1" applyAlignment="1" applyProtection="1">
      <alignment horizontal="right" vertical="center"/>
      <protection locked="0"/>
    </xf>
    <xf numFmtId="3" fontId="0" fillId="0" borderId="37" xfId="0" applyNumberFormat="1" applyFill="1" applyBorder="1" applyAlignment="1" applyProtection="1">
      <alignment horizontal="right" vertical="center"/>
      <protection locked="0"/>
    </xf>
    <xf numFmtId="0" fontId="12" fillId="30" borderId="0" xfId="0" applyFont="1" applyFill="1" applyAlignment="1" applyProtection="1">
      <alignment/>
      <protection/>
    </xf>
    <xf numFmtId="0" fontId="14" fillId="30" borderId="0" xfId="0" applyFont="1" applyFill="1" applyAlignment="1" applyProtection="1">
      <alignment/>
      <protection/>
    </xf>
    <xf numFmtId="0" fontId="0" fillId="31" borderId="38" xfId="0" applyFill="1" applyBorder="1" applyAlignment="1" applyProtection="1">
      <alignment horizontal="left"/>
      <protection locked="0"/>
    </xf>
    <xf numFmtId="0" fontId="0" fillId="31" borderId="38" xfId="0" applyFill="1" applyBorder="1" applyAlignment="1" applyProtection="1">
      <alignment/>
      <protection locked="0"/>
    </xf>
    <xf numFmtId="0" fontId="0" fillId="31" borderId="26" xfId="0" applyFill="1" applyBorder="1" applyAlignment="1" applyProtection="1">
      <alignment horizontal="left"/>
      <protection locked="0"/>
    </xf>
    <xf numFmtId="0" fontId="0" fillId="31" borderId="26" xfId="0" applyFill="1" applyBorder="1" applyAlignment="1" applyProtection="1">
      <alignment/>
      <protection locked="0"/>
    </xf>
    <xf numFmtId="0" fontId="13" fillId="30" borderId="39" xfId="0" applyFont="1" applyFill="1" applyBorder="1" applyAlignment="1" applyProtection="1">
      <alignment/>
      <protection/>
    </xf>
    <xf numFmtId="0" fontId="13" fillId="30" borderId="40" xfId="0" applyFont="1" applyFill="1" applyBorder="1" applyAlignment="1" applyProtection="1">
      <alignment/>
      <protection/>
    </xf>
    <xf numFmtId="0" fontId="44" fillId="30" borderId="0" xfId="0" applyFont="1" applyFill="1" applyAlignment="1" applyProtection="1">
      <alignment/>
      <protection/>
    </xf>
    <xf numFmtId="0" fontId="45" fillId="30" borderId="0" xfId="0" applyFont="1" applyFill="1" applyAlignment="1" applyProtection="1">
      <alignment/>
      <protection/>
    </xf>
    <xf numFmtId="0" fontId="0" fillId="30" borderId="0" xfId="0" applyFill="1" applyAlignment="1" applyProtection="1">
      <alignment/>
      <protection/>
    </xf>
    <xf numFmtId="0" fontId="14" fillId="30" borderId="0" xfId="0" applyFont="1" applyFill="1" applyAlignment="1" applyProtection="1">
      <alignment/>
      <protection/>
    </xf>
    <xf numFmtId="0" fontId="0" fillId="30" borderId="0" xfId="0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30" borderId="0" xfId="0" applyFill="1" applyAlignment="1" applyProtection="1">
      <alignment horizontal="centerContinuous" vertical="center"/>
      <protection/>
    </xf>
    <xf numFmtId="0" fontId="0" fillId="30" borderId="0" xfId="0" applyFill="1" applyAlignment="1" applyProtection="1">
      <alignment horizontal="left" vertical="center"/>
      <protection/>
    </xf>
    <xf numFmtId="0" fontId="43" fillId="5" borderId="0" xfId="0" applyFont="1" applyFill="1" applyAlignment="1" applyProtection="1">
      <alignment horizontal="centerContinuous" vertical="center"/>
      <protection/>
    </xf>
    <xf numFmtId="0" fontId="0" fillId="5" borderId="0" xfId="0" applyFill="1" applyAlignment="1" applyProtection="1">
      <alignment/>
      <protection/>
    </xf>
    <xf numFmtId="0" fontId="44" fillId="5" borderId="0" xfId="0" applyFont="1" applyFill="1" applyAlignment="1" applyProtection="1">
      <alignment/>
      <protection/>
    </xf>
    <xf numFmtId="0" fontId="45" fillId="5" borderId="0" xfId="0" applyFont="1" applyFill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0" fillId="5" borderId="0" xfId="0" applyFill="1" applyAlignment="1" applyProtection="1">
      <alignment horizontal="centerContinuous" vertical="center"/>
      <protection/>
    </xf>
    <xf numFmtId="0" fontId="43" fillId="10" borderId="0" xfId="0" applyFont="1" applyFill="1" applyAlignment="1" applyProtection="1">
      <alignment horizontal="centerContinuous" vertical="center"/>
      <protection/>
    </xf>
    <xf numFmtId="0" fontId="0" fillId="10" borderId="0" xfId="0" applyFill="1" applyAlignment="1" applyProtection="1">
      <alignment horizontal="centerContinuous" vertical="center"/>
      <protection/>
    </xf>
    <xf numFmtId="0" fontId="0" fillId="10" borderId="0" xfId="0" applyFill="1" applyAlignment="1" applyProtection="1">
      <alignment/>
      <protection/>
    </xf>
    <xf numFmtId="0" fontId="44" fillId="10" borderId="0" xfId="0" applyFont="1" applyFill="1" applyAlignment="1" applyProtection="1">
      <alignment/>
      <protection/>
    </xf>
    <xf numFmtId="0" fontId="45" fillId="10" borderId="0" xfId="0" applyFont="1" applyFill="1" applyAlignment="1" applyProtection="1">
      <alignment/>
      <protection/>
    </xf>
    <xf numFmtId="0" fontId="45" fillId="10" borderId="0" xfId="0" applyFont="1" applyFill="1" applyAlignment="1" applyProtection="1">
      <alignment vertical="center"/>
      <protection/>
    </xf>
    <xf numFmtId="0" fontId="14" fillId="10" borderId="0" xfId="0" applyFont="1" applyFill="1" applyAlignment="1" applyProtection="1">
      <alignment/>
      <protection/>
    </xf>
    <xf numFmtId="0" fontId="45" fillId="10" borderId="0" xfId="0" applyFont="1" applyFill="1" applyBorder="1" applyAlignment="1" applyProtection="1">
      <alignment/>
      <protection/>
    </xf>
    <xf numFmtId="0" fontId="13" fillId="10" borderId="0" xfId="0" applyFont="1" applyFill="1" applyAlignment="1" applyProtection="1">
      <alignment/>
      <protection/>
    </xf>
    <xf numFmtId="0" fontId="43" fillId="12" borderId="0" xfId="0" applyFont="1" applyFill="1" applyAlignment="1" applyProtection="1">
      <alignment horizontal="centerContinuous" vertical="center"/>
      <protection/>
    </xf>
    <xf numFmtId="0" fontId="0" fillId="12" borderId="0" xfId="0" applyFill="1" applyAlignment="1" applyProtection="1">
      <alignment horizontal="centerContinuous" vertical="center"/>
      <protection/>
    </xf>
    <xf numFmtId="0" fontId="0" fillId="12" borderId="0" xfId="0" applyFill="1" applyAlignment="1" applyProtection="1">
      <alignment/>
      <protection/>
    </xf>
    <xf numFmtId="0" fontId="44" fillId="12" borderId="0" xfId="0" applyFont="1" applyFill="1" applyAlignment="1" applyProtection="1">
      <alignment/>
      <protection/>
    </xf>
    <xf numFmtId="0" fontId="45" fillId="12" borderId="0" xfId="0" applyFont="1" applyFill="1" applyAlignment="1" applyProtection="1">
      <alignment/>
      <protection/>
    </xf>
    <xf numFmtId="0" fontId="45" fillId="12" borderId="0" xfId="0" applyFont="1" applyFill="1" applyAlignment="1" applyProtection="1">
      <alignment horizontal="left" vertical="center" indent="3"/>
      <protection/>
    </xf>
    <xf numFmtId="0" fontId="45" fillId="12" borderId="0" xfId="0" applyFont="1" applyFill="1" applyAlignment="1" applyProtection="1">
      <alignment vertical="center"/>
      <protection/>
    </xf>
    <xf numFmtId="0" fontId="14" fillId="12" borderId="0" xfId="0" applyFont="1" applyFill="1" applyAlignment="1" applyProtection="1">
      <alignment/>
      <protection/>
    </xf>
    <xf numFmtId="0" fontId="43" fillId="32" borderId="0" xfId="0" applyFont="1" applyFill="1" applyAlignment="1" applyProtection="1">
      <alignment horizontal="centerContinuous" vertical="center"/>
      <protection/>
    </xf>
    <xf numFmtId="0" fontId="0" fillId="32" borderId="0" xfId="0" applyFill="1" applyAlignment="1" applyProtection="1">
      <alignment horizontal="centerContinuous" vertical="center"/>
      <protection/>
    </xf>
    <xf numFmtId="0" fontId="0" fillId="32" borderId="0" xfId="0" applyFill="1" applyAlignment="1" applyProtection="1">
      <alignment/>
      <protection/>
    </xf>
    <xf numFmtId="0" fontId="44" fillId="32" borderId="0" xfId="0" applyFont="1" applyFill="1" applyAlignment="1" applyProtection="1">
      <alignment/>
      <protection/>
    </xf>
    <xf numFmtId="0" fontId="45" fillId="32" borderId="0" xfId="0" applyFont="1" applyFill="1" applyAlignment="1" applyProtection="1">
      <alignment/>
      <protection/>
    </xf>
    <xf numFmtId="0" fontId="14" fillId="32" borderId="0" xfId="0" applyFont="1" applyFill="1" applyAlignment="1" applyProtection="1">
      <alignment/>
      <protection/>
    </xf>
    <xf numFmtId="0" fontId="43" fillId="8" borderId="0" xfId="0" applyFont="1" applyFill="1" applyAlignment="1" applyProtection="1">
      <alignment horizontal="centerContinuous" vertical="center"/>
      <protection/>
    </xf>
    <xf numFmtId="0" fontId="44" fillId="8" borderId="0" xfId="0" applyFont="1" applyFill="1" applyAlignment="1" applyProtection="1">
      <alignment/>
      <protection/>
    </xf>
    <xf numFmtId="0" fontId="45" fillId="8" borderId="0" xfId="0" applyFont="1" applyFill="1" applyAlignment="1" applyProtection="1">
      <alignment/>
      <protection/>
    </xf>
    <xf numFmtId="0" fontId="14" fillId="8" borderId="0" xfId="0" applyFont="1" applyFill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47" fillId="2" borderId="0" xfId="0" applyFont="1" applyFill="1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0" fillId="2" borderId="0" xfId="0" applyFill="1" applyAlignment="1" applyProtection="1" quotePrefix="1">
      <alignment/>
      <protection/>
    </xf>
    <xf numFmtId="0" fontId="12" fillId="2" borderId="0" xfId="0" applyFont="1" applyFill="1" applyAlignment="1" applyProtection="1">
      <alignment horizontal="right"/>
      <protection/>
    </xf>
    <xf numFmtId="0" fontId="0" fillId="2" borderId="0" xfId="0" applyFill="1" applyAlignment="1" applyProtection="1">
      <alignment horizontal="left" indent="1"/>
      <protection/>
    </xf>
    <xf numFmtId="0" fontId="0" fillId="2" borderId="0" xfId="0" applyFill="1" applyBorder="1" applyAlignment="1" applyProtection="1" quotePrefix="1">
      <alignment/>
      <protection/>
    </xf>
    <xf numFmtId="0" fontId="0" fillId="2" borderId="0" xfId="0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1" borderId="12" xfId="0" applyFont="1" applyFill="1" applyBorder="1" applyAlignment="1" applyProtection="1">
      <alignment vertical="top" wrapText="1"/>
      <protection/>
    </xf>
    <xf numFmtId="0" fontId="0" fillId="0" borderId="12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vertical="top" wrapText="1"/>
      <protection/>
    </xf>
    <xf numFmtId="0" fontId="0" fillId="0" borderId="18" xfId="0" applyFont="1" applyBorder="1" applyAlignment="1" applyProtection="1">
      <alignment/>
      <protection/>
    </xf>
    <xf numFmtId="0" fontId="1" fillId="31" borderId="18" xfId="0" applyFont="1" applyFill="1" applyBorder="1" applyAlignment="1" applyProtection="1">
      <alignment vertical="top" wrapText="1"/>
      <protection/>
    </xf>
    <xf numFmtId="0" fontId="0" fillId="0" borderId="16" xfId="0" applyFont="1" applyBorder="1" applyAlignment="1" applyProtection="1">
      <alignment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31" borderId="16" xfId="0" applyFont="1" applyFill="1" applyBorder="1" applyAlignment="1" applyProtection="1">
      <alignment vertical="top" wrapText="1"/>
      <protection/>
    </xf>
    <xf numFmtId="0" fontId="0" fillId="0" borderId="0" xfId="60" applyFill="1" applyProtection="1">
      <alignment/>
      <protection/>
    </xf>
    <xf numFmtId="0" fontId="0" fillId="8" borderId="0" xfId="60" applyFill="1" applyProtection="1">
      <alignment/>
      <protection/>
    </xf>
    <xf numFmtId="0" fontId="13" fillId="8" borderId="0" xfId="0" applyFont="1" applyFill="1" applyAlignment="1" applyProtection="1">
      <alignment horizontal="right"/>
      <protection/>
    </xf>
    <xf numFmtId="1" fontId="0" fillId="8" borderId="0" xfId="0" applyNumberFormat="1" applyFill="1" applyAlignment="1" applyProtection="1">
      <alignment/>
      <protection/>
    </xf>
    <xf numFmtId="0" fontId="13" fillId="8" borderId="0" xfId="60" applyFont="1" applyFill="1" applyProtection="1">
      <alignment/>
      <protection/>
    </xf>
    <xf numFmtId="0" fontId="20" fillId="8" borderId="11" xfId="60" applyFont="1" applyFill="1" applyBorder="1" applyProtection="1">
      <alignment/>
      <protection/>
    </xf>
    <xf numFmtId="0" fontId="0" fillId="8" borderId="12" xfId="0" applyFill="1" applyBorder="1" applyAlignment="1" applyProtection="1">
      <alignment/>
      <protection/>
    </xf>
    <xf numFmtId="0" fontId="13" fillId="8" borderId="39" xfId="60" applyFont="1" applyFill="1" applyBorder="1" applyAlignment="1" applyProtection="1">
      <alignment horizontal="center" vertical="center"/>
      <protection/>
    </xf>
    <xf numFmtId="0" fontId="13" fillId="8" borderId="41" xfId="60" applyFont="1" applyFill="1" applyBorder="1" applyAlignment="1" applyProtection="1">
      <alignment horizontal="center"/>
      <protection/>
    </xf>
    <xf numFmtId="0" fontId="25" fillId="8" borderId="42" xfId="60" applyFont="1" applyFill="1" applyBorder="1" applyAlignment="1" applyProtection="1">
      <alignment horizontal="center"/>
      <protection/>
    </xf>
    <xf numFmtId="0" fontId="13" fillId="8" borderId="43" xfId="60" applyFont="1" applyFill="1" applyBorder="1" applyAlignment="1" applyProtection="1">
      <alignment horizontal="center" vertical="center" wrapText="1"/>
      <protection/>
    </xf>
    <xf numFmtId="0" fontId="17" fillId="8" borderId="16" xfId="0" applyFont="1" applyFill="1" applyBorder="1" applyAlignment="1" applyProtection="1">
      <alignment/>
      <protection/>
    </xf>
    <xf numFmtId="0" fontId="13" fillId="8" borderId="44" xfId="60" applyFont="1" applyFill="1" applyBorder="1" applyAlignment="1" applyProtection="1">
      <alignment horizontal="center" vertical="center"/>
      <protection/>
    </xf>
    <xf numFmtId="0" fontId="13" fillId="8" borderId="11" xfId="60" applyFont="1" applyFill="1" applyBorder="1" applyAlignment="1" applyProtection="1">
      <alignment horizontal="center" vertical="center" wrapText="1"/>
      <protection/>
    </xf>
    <xf numFmtId="0" fontId="25" fillId="8" borderId="45" xfId="60" applyFont="1" applyFill="1" applyBorder="1" applyAlignment="1" applyProtection="1">
      <alignment horizontal="center" vertical="center" wrapText="1"/>
      <protection/>
    </xf>
    <xf numFmtId="0" fontId="13" fillId="8" borderId="46" xfId="60" applyFont="1" applyFill="1" applyBorder="1" applyAlignment="1" applyProtection="1">
      <alignment vertical="center" wrapText="1"/>
      <protection/>
    </xf>
    <xf numFmtId="0" fontId="12" fillId="8" borderId="40" xfId="0" applyFont="1" applyFill="1" applyBorder="1" applyAlignment="1" applyProtection="1">
      <alignment horizontal="left"/>
      <protection/>
    </xf>
    <xf numFmtId="3" fontId="0" fillId="8" borderId="0" xfId="0" applyNumberFormat="1" applyFill="1" applyBorder="1" applyAlignment="1" applyProtection="1">
      <alignment horizontal="right" vertical="center"/>
      <protection/>
    </xf>
    <xf numFmtId="0" fontId="12" fillId="8" borderId="0" xfId="0" applyFont="1" applyFill="1" applyAlignment="1" applyProtection="1">
      <alignment/>
      <protection/>
    </xf>
    <xf numFmtId="0" fontId="0" fillId="8" borderId="0" xfId="0" applyFill="1" applyBorder="1" applyAlignment="1" applyProtection="1">
      <alignment/>
      <protection/>
    </xf>
    <xf numFmtId="0" fontId="21" fillId="8" borderId="0" xfId="0" applyFont="1" applyFill="1" applyBorder="1" applyAlignment="1" applyProtection="1">
      <alignment horizontal="left"/>
      <protection/>
    </xf>
    <xf numFmtId="0" fontId="0" fillId="0" borderId="0" xfId="60" applyProtection="1">
      <alignment/>
      <protection/>
    </xf>
    <xf numFmtId="0" fontId="0" fillId="8" borderId="0" xfId="0" applyFont="1" applyFill="1" applyAlignment="1" applyProtection="1">
      <alignment/>
      <protection/>
    </xf>
    <xf numFmtId="0" fontId="14" fillId="8" borderId="40" xfId="0" applyFont="1" applyFill="1" applyBorder="1" applyAlignment="1" applyProtection="1">
      <alignment/>
      <protection/>
    </xf>
    <xf numFmtId="0" fontId="0" fillId="8" borderId="40" xfId="60" applyFont="1" applyFill="1" applyBorder="1" applyAlignment="1" applyProtection="1">
      <alignment horizontal="left" indent="1"/>
      <protection/>
    </xf>
    <xf numFmtId="0" fontId="46" fillId="8" borderId="44" xfId="60" applyFont="1" applyFill="1" applyBorder="1" applyAlignment="1" applyProtection="1">
      <alignment horizontal="left" indent="1"/>
      <protection/>
    </xf>
    <xf numFmtId="0" fontId="0" fillId="8" borderId="0" xfId="60" applyFont="1" applyFill="1" applyProtection="1">
      <alignment/>
      <protection/>
    </xf>
    <xf numFmtId="0" fontId="0" fillId="8" borderId="0" xfId="0" applyFont="1" applyFill="1" applyBorder="1" applyAlignment="1" applyProtection="1">
      <alignment/>
      <protection/>
    </xf>
    <xf numFmtId="0" fontId="48" fillId="8" borderId="0" xfId="60" applyFont="1" applyFill="1" applyBorder="1" applyAlignment="1" applyProtection="1">
      <alignment horizontal="left" vertical="top" indent="3"/>
      <protection/>
    </xf>
    <xf numFmtId="0" fontId="12" fillId="8" borderId="0" xfId="60" applyFont="1" applyFill="1" applyAlignment="1" applyProtection="1">
      <alignment/>
      <protection/>
    </xf>
    <xf numFmtId="0" fontId="12" fillId="8" borderId="0" xfId="60" applyNumberFormat="1" applyFont="1" applyFill="1" applyProtection="1">
      <alignment/>
      <protection/>
    </xf>
    <xf numFmtId="0" fontId="12" fillId="8" borderId="0" xfId="60" applyFont="1" applyFill="1" applyProtection="1">
      <alignment/>
      <protection/>
    </xf>
    <xf numFmtId="0" fontId="13" fillId="8" borderId="39" xfId="0" applyFont="1" applyFill="1" applyBorder="1" applyAlignment="1" applyProtection="1">
      <alignment horizontal="left" vertical="center" wrapText="1"/>
      <protection/>
    </xf>
    <xf numFmtId="0" fontId="13" fillId="8" borderId="47" xfId="0" applyFont="1" applyFill="1" applyBorder="1" applyAlignment="1" applyProtection="1">
      <alignment horizontal="left" wrapText="1"/>
      <protection/>
    </xf>
    <xf numFmtId="0" fontId="32" fillId="8" borderId="12" xfId="60" applyFont="1" applyFill="1" applyBorder="1" applyAlignment="1" applyProtection="1">
      <alignment vertical="center"/>
      <protection/>
    </xf>
    <xf numFmtId="0" fontId="32" fillId="8" borderId="16" xfId="60" applyFont="1" applyFill="1" applyBorder="1" applyAlignment="1" applyProtection="1">
      <alignment vertical="center"/>
      <protection/>
    </xf>
    <xf numFmtId="0" fontId="0" fillId="8" borderId="18" xfId="60" applyFont="1" applyFill="1" applyBorder="1" applyAlignment="1" applyProtection="1">
      <alignment horizontal="left" wrapText="1" indent="1"/>
      <protection/>
    </xf>
    <xf numFmtId="0" fontId="0" fillId="8" borderId="18" xfId="60" applyFont="1" applyFill="1" applyBorder="1" applyAlignment="1" applyProtection="1">
      <alignment horizontal="left" indent="2"/>
      <protection/>
    </xf>
    <xf numFmtId="0" fontId="46" fillId="8" borderId="48" xfId="60" applyFont="1" applyFill="1" applyBorder="1" applyAlignment="1" applyProtection="1">
      <alignment horizontal="left" indent="2"/>
      <protection/>
    </xf>
    <xf numFmtId="0" fontId="0" fillId="32" borderId="0" xfId="60" applyFill="1" applyProtection="1">
      <alignment/>
      <protection/>
    </xf>
    <xf numFmtId="0" fontId="13" fillId="32" borderId="0" xfId="0" applyFont="1" applyFill="1" applyAlignment="1" applyProtection="1">
      <alignment horizontal="right"/>
      <protection/>
    </xf>
    <xf numFmtId="0" fontId="0" fillId="32" borderId="12" xfId="0" applyFill="1" applyBorder="1" applyAlignment="1" applyProtection="1">
      <alignment/>
      <protection/>
    </xf>
    <xf numFmtId="0" fontId="13" fillId="32" borderId="42" xfId="0" applyFont="1" applyFill="1" applyBorder="1" applyAlignment="1" applyProtection="1">
      <alignment horizontal="center" vertical="center"/>
      <protection/>
    </xf>
    <xf numFmtId="0" fontId="6" fillId="32" borderId="42" xfId="0" applyFont="1" applyFill="1" applyBorder="1" applyAlignment="1" applyProtection="1">
      <alignment horizontal="centerContinuous" vertical="center"/>
      <protection/>
    </xf>
    <xf numFmtId="0" fontId="49" fillId="32" borderId="49" xfId="0" applyFont="1" applyFill="1" applyBorder="1" applyAlignment="1" applyProtection="1">
      <alignment horizontal="center" vertical="center"/>
      <protection/>
    </xf>
    <xf numFmtId="0" fontId="6" fillId="32" borderId="43" xfId="0" applyFont="1" applyFill="1" applyBorder="1" applyAlignment="1" applyProtection="1">
      <alignment horizontal="centerContinuous" vertical="center"/>
      <protection/>
    </xf>
    <xf numFmtId="0" fontId="13" fillId="32" borderId="50" xfId="0" applyFont="1" applyFill="1" applyBorder="1" applyAlignment="1" applyProtection="1">
      <alignment horizontal="center" vertical="center"/>
      <protection/>
    </xf>
    <xf numFmtId="0" fontId="49" fillId="32" borderId="51" xfId="0" applyFont="1" applyFill="1" applyBorder="1" applyAlignment="1" applyProtection="1">
      <alignment horizontal="center" vertical="top" wrapText="1"/>
      <protection/>
    </xf>
    <xf numFmtId="0" fontId="6" fillId="32" borderId="52" xfId="0" applyFont="1" applyFill="1" applyBorder="1" applyAlignment="1" applyProtection="1">
      <alignment horizontal="center" vertical="center" wrapText="1"/>
      <protection/>
    </xf>
    <xf numFmtId="0" fontId="0" fillId="32" borderId="0" xfId="0" applyFill="1" applyAlignment="1" applyProtection="1">
      <alignment vertical="center"/>
      <protection/>
    </xf>
    <xf numFmtId="0" fontId="12" fillId="32" borderId="40" xfId="0" applyFont="1" applyFill="1" applyBorder="1" applyAlignment="1" applyProtection="1">
      <alignment horizontal="left"/>
      <protection/>
    </xf>
    <xf numFmtId="3" fontId="0" fillId="32" borderId="0" xfId="0" applyNumberFormat="1" applyFill="1" applyBorder="1" applyAlignment="1" applyProtection="1">
      <alignment horizontal="right" vertical="center"/>
      <protection/>
    </xf>
    <xf numFmtId="0" fontId="12" fillId="32" borderId="0" xfId="0" applyFont="1" applyFill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21" fillId="32" borderId="0" xfId="0" applyFont="1" applyFill="1" applyBorder="1" applyAlignment="1" applyProtection="1">
      <alignment horizontal="left"/>
      <protection/>
    </xf>
    <xf numFmtId="0" fontId="13" fillId="32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29" fillId="32" borderId="12" xfId="0" applyFont="1" applyFill="1" applyBorder="1" applyAlignment="1" applyProtection="1">
      <alignment/>
      <protection/>
    </xf>
    <xf numFmtId="0" fontId="21" fillId="32" borderId="18" xfId="0" applyFont="1" applyFill="1" applyBorder="1" applyAlignment="1" applyProtection="1">
      <alignment/>
      <protection/>
    </xf>
    <xf numFmtId="0" fontId="6" fillId="32" borderId="52" xfId="0" applyFont="1" applyFill="1" applyBorder="1" applyAlignment="1" applyProtection="1">
      <alignment vertical="center" wrapText="1"/>
      <protection/>
    </xf>
    <xf numFmtId="0" fontId="0" fillId="32" borderId="40" xfId="60" applyFont="1" applyFill="1" applyBorder="1" applyAlignment="1" applyProtection="1">
      <alignment horizontal="left" indent="1"/>
      <protection/>
    </xf>
    <xf numFmtId="0" fontId="46" fillId="32" borderId="44" xfId="60" applyFont="1" applyFill="1" applyBorder="1" applyAlignment="1" applyProtection="1">
      <alignment horizontal="left" indent="1"/>
      <protection/>
    </xf>
    <xf numFmtId="0" fontId="0" fillId="32" borderId="0" xfId="60" applyFont="1" applyFill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48" fillId="32" borderId="0" xfId="60" applyFont="1" applyFill="1" applyBorder="1" applyAlignment="1" applyProtection="1">
      <alignment horizontal="left" vertical="top" indent="3"/>
      <protection/>
    </xf>
    <xf numFmtId="0" fontId="12" fillId="32" borderId="0" xfId="60" applyFont="1" applyFill="1" applyAlignment="1" applyProtection="1">
      <alignment/>
      <protection/>
    </xf>
    <xf numFmtId="0" fontId="12" fillId="32" borderId="0" xfId="60" applyNumberFormat="1" applyFont="1" applyFill="1" applyProtection="1">
      <alignment/>
      <protection/>
    </xf>
    <xf numFmtId="0" fontId="12" fillId="32" borderId="0" xfId="60" applyFont="1" applyFill="1" applyProtection="1">
      <alignment/>
      <protection/>
    </xf>
    <xf numFmtId="0" fontId="13" fillId="32" borderId="40" xfId="0" applyFont="1" applyFill="1" applyBorder="1" applyAlignment="1" applyProtection="1">
      <alignment wrapText="1"/>
      <protection/>
    </xf>
    <xf numFmtId="0" fontId="0" fillId="12" borderId="0" xfId="60" applyFill="1" applyProtection="1">
      <alignment/>
      <protection/>
    </xf>
    <xf numFmtId="0" fontId="13" fillId="12" borderId="0" xfId="0" applyFont="1" applyFill="1" applyAlignment="1" applyProtection="1">
      <alignment horizontal="right"/>
      <protection/>
    </xf>
    <xf numFmtId="1" fontId="0" fillId="12" borderId="0" xfId="0" applyNumberFormat="1" applyFill="1" applyAlignment="1" applyProtection="1">
      <alignment/>
      <protection/>
    </xf>
    <xf numFmtId="0" fontId="0" fillId="12" borderId="11" xfId="0" applyFill="1" applyBorder="1" applyAlignment="1" applyProtection="1">
      <alignment/>
      <protection/>
    </xf>
    <xf numFmtId="0" fontId="0" fillId="12" borderId="12" xfId="0" applyFill="1" applyBorder="1" applyAlignment="1" applyProtection="1">
      <alignment/>
      <protection/>
    </xf>
    <xf numFmtId="0" fontId="13" fillId="12" borderId="13" xfId="0" applyFont="1" applyFill="1" applyBorder="1" applyAlignment="1" applyProtection="1">
      <alignment horizontal="centerContinuous" vertical="center"/>
      <protection/>
    </xf>
    <xf numFmtId="0" fontId="13" fillId="12" borderId="14" xfId="0" applyFont="1" applyFill="1" applyBorder="1" applyAlignment="1" applyProtection="1">
      <alignment horizontal="centerContinuous" vertical="center"/>
      <protection/>
    </xf>
    <xf numFmtId="0" fontId="0" fillId="12" borderId="15" xfId="0" applyFill="1" applyBorder="1" applyAlignment="1" applyProtection="1">
      <alignment horizontal="centerContinuous" vertical="center"/>
      <protection/>
    </xf>
    <xf numFmtId="0" fontId="21" fillId="12" borderId="16" xfId="0" applyFont="1" applyFill="1" applyBorder="1" applyAlignment="1" applyProtection="1">
      <alignment horizontal="left" wrapText="1"/>
      <protection/>
    </xf>
    <xf numFmtId="0" fontId="0" fillId="12" borderId="18" xfId="0" applyFont="1" applyFill="1" applyBorder="1" applyAlignment="1" applyProtection="1">
      <alignment horizontal="left" wrapText="1" indent="1"/>
      <protection/>
    </xf>
    <xf numFmtId="0" fontId="0" fillId="12" borderId="18" xfId="0" applyFont="1" applyFill="1" applyBorder="1" applyAlignment="1" applyProtection="1">
      <alignment horizontal="left" indent="1"/>
      <protection/>
    </xf>
    <xf numFmtId="0" fontId="0" fillId="12" borderId="16" xfId="0" applyFont="1" applyFill="1" applyBorder="1" applyAlignment="1" applyProtection="1">
      <alignment horizontal="left" indent="1"/>
      <protection/>
    </xf>
    <xf numFmtId="0" fontId="27" fillId="12" borderId="0" xfId="0" applyFont="1" applyFill="1" applyBorder="1" applyAlignment="1" applyProtection="1">
      <alignment horizontal="left" indent="1"/>
      <protection/>
    </xf>
    <xf numFmtId="0" fontId="50" fillId="12" borderId="0" xfId="0" applyFont="1" applyFill="1" applyBorder="1" applyAlignment="1" applyProtection="1">
      <alignment/>
      <protection/>
    </xf>
    <xf numFmtId="0" fontId="13" fillId="12" borderId="0" xfId="0" applyFont="1" applyFill="1" applyAlignment="1" applyProtection="1">
      <alignment/>
      <protection/>
    </xf>
    <xf numFmtId="0" fontId="0" fillId="12" borderId="14" xfId="0" applyFill="1" applyBorder="1" applyAlignment="1" applyProtection="1">
      <alignment horizontal="centerContinuous" vertical="center"/>
      <protection/>
    </xf>
    <xf numFmtId="0" fontId="0" fillId="12" borderId="0" xfId="0" applyFill="1" applyBorder="1" applyAlignment="1" applyProtection="1">
      <alignment/>
      <protection/>
    </xf>
    <xf numFmtId="0" fontId="48" fillId="12" borderId="12" xfId="0" applyFont="1" applyFill="1" applyBorder="1" applyAlignment="1" applyProtection="1">
      <alignment horizontal="left"/>
      <protection/>
    </xf>
    <xf numFmtId="0" fontId="48" fillId="12" borderId="16" xfId="0" applyFont="1" applyFill="1" applyBorder="1" applyAlignment="1" applyProtection="1">
      <alignment horizontal="left" wrapText="1"/>
      <protection/>
    </xf>
    <xf numFmtId="0" fontId="0" fillId="12" borderId="13" xfId="0" applyFont="1" applyFill="1" applyBorder="1" applyAlignment="1" applyProtection="1">
      <alignment horizontal="center" vertical="center" wrapText="1"/>
      <protection/>
    </xf>
    <xf numFmtId="0" fontId="0" fillId="12" borderId="14" xfId="0" applyFont="1" applyFill="1" applyBorder="1" applyAlignment="1" applyProtection="1">
      <alignment horizontal="center" vertical="center" wrapText="1"/>
      <protection/>
    </xf>
    <xf numFmtId="0" fontId="50" fillId="12" borderId="14" xfId="0" applyFont="1" applyFill="1" applyBorder="1" applyAlignment="1" applyProtection="1">
      <alignment horizontal="center" vertical="center" wrapText="1"/>
      <protection/>
    </xf>
    <xf numFmtId="0" fontId="0" fillId="12" borderId="17" xfId="0" applyFont="1" applyFill="1" applyBorder="1" applyAlignment="1" applyProtection="1">
      <alignment horizontal="center" vertical="center" wrapText="1"/>
      <protection/>
    </xf>
    <xf numFmtId="0" fontId="50" fillId="12" borderId="16" xfId="0" applyFont="1" applyFill="1" applyBorder="1" applyAlignment="1" applyProtection="1">
      <alignment horizontal="left" indent="1"/>
      <protection/>
    </xf>
    <xf numFmtId="0" fontId="0" fillId="10" borderId="0" xfId="60" applyFill="1" applyProtection="1">
      <alignment/>
      <protection/>
    </xf>
    <xf numFmtId="0" fontId="13" fillId="10" borderId="0" xfId="0" applyFont="1" applyFill="1" applyAlignment="1" applyProtection="1">
      <alignment horizontal="right"/>
      <protection/>
    </xf>
    <xf numFmtId="0" fontId="0" fillId="10" borderId="12" xfId="0" applyFill="1" applyBorder="1" applyAlignment="1" applyProtection="1">
      <alignment/>
      <protection/>
    </xf>
    <xf numFmtId="0" fontId="13" fillId="10" borderId="13" xfId="0" applyFont="1" applyFill="1" applyBorder="1" applyAlignment="1" applyProtection="1">
      <alignment horizontal="centerContinuous" vertical="center"/>
      <protection/>
    </xf>
    <xf numFmtId="0" fontId="13" fillId="10" borderId="14" xfId="0" applyFont="1" applyFill="1" applyBorder="1" applyAlignment="1" applyProtection="1">
      <alignment horizontal="centerContinuous" vertical="center"/>
      <protection/>
    </xf>
    <xf numFmtId="0" fontId="13" fillId="10" borderId="15" xfId="0" applyFont="1" applyFill="1" applyBorder="1" applyAlignment="1" applyProtection="1">
      <alignment horizontal="centerContinuous" vertical="center"/>
      <protection/>
    </xf>
    <xf numFmtId="0" fontId="0" fillId="10" borderId="18" xfId="0" applyFill="1" applyBorder="1" applyAlignment="1" applyProtection="1">
      <alignment/>
      <protection/>
    </xf>
    <xf numFmtId="0" fontId="13" fillId="10" borderId="44" xfId="0" applyFont="1" applyFill="1" applyBorder="1" applyAlignment="1" applyProtection="1">
      <alignment horizontal="centerContinuous" vertical="center"/>
      <protection/>
    </xf>
    <xf numFmtId="0" fontId="13" fillId="10" borderId="11" xfId="0" applyFont="1" applyFill="1" applyBorder="1" applyAlignment="1" applyProtection="1">
      <alignment horizontal="centerContinuous" vertical="center"/>
      <protection/>
    </xf>
    <xf numFmtId="0" fontId="0" fillId="10" borderId="44" xfId="0" applyFont="1" applyFill="1" applyBorder="1" applyAlignment="1" applyProtection="1">
      <alignment horizontal="center" vertical="center" wrapText="1"/>
      <protection/>
    </xf>
    <xf numFmtId="0" fontId="0" fillId="10" borderId="11" xfId="0" applyFont="1" applyFill="1" applyBorder="1" applyAlignment="1" applyProtection="1">
      <alignment horizontal="center" vertical="center" wrapText="1"/>
      <protection/>
    </xf>
    <xf numFmtId="0" fontId="0" fillId="10" borderId="53" xfId="0" applyFont="1" applyFill="1" applyBorder="1" applyAlignment="1" applyProtection="1">
      <alignment horizontal="center" vertical="center" wrapText="1"/>
      <protection/>
    </xf>
    <xf numFmtId="0" fontId="0" fillId="10" borderId="46" xfId="0" applyFont="1" applyFill="1" applyBorder="1" applyAlignment="1" applyProtection="1">
      <alignment horizontal="center" vertical="center" wrapText="1"/>
      <protection/>
    </xf>
    <xf numFmtId="0" fontId="0" fillId="10" borderId="40" xfId="0" applyFont="1" applyFill="1" applyBorder="1" applyAlignment="1" applyProtection="1">
      <alignment horizontal="left" indent="1"/>
      <protection/>
    </xf>
    <xf numFmtId="0" fontId="50" fillId="10" borderId="46" xfId="0" applyFont="1" applyFill="1" applyBorder="1" applyAlignment="1" applyProtection="1">
      <alignment horizontal="left" indent="1"/>
      <protection/>
    </xf>
    <xf numFmtId="0" fontId="48" fillId="10" borderId="16" xfId="0" applyFont="1" applyFill="1" applyBorder="1" applyAlignment="1" applyProtection="1">
      <alignment horizontal="left"/>
      <protection/>
    </xf>
    <xf numFmtId="0" fontId="13" fillId="10" borderId="54" xfId="0" applyFont="1" applyFill="1" applyBorder="1" applyAlignment="1" applyProtection="1">
      <alignment wrapText="1"/>
      <protection/>
    </xf>
    <xf numFmtId="0" fontId="0" fillId="10" borderId="40" xfId="0" applyFont="1" applyFill="1" applyBorder="1" applyAlignment="1" applyProtection="1">
      <alignment horizontal="left" indent="2"/>
      <protection/>
    </xf>
    <xf numFmtId="0" fontId="50" fillId="10" borderId="46" xfId="0" applyFont="1" applyFill="1" applyBorder="1" applyAlignment="1" applyProtection="1">
      <alignment horizontal="left" indent="2"/>
      <protection/>
    </xf>
    <xf numFmtId="0" fontId="27" fillId="10" borderId="54" xfId="0" applyFont="1" applyFill="1" applyBorder="1" applyAlignment="1" applyProtection="1">
      <alignment wrapText="1"/>
      <protection/>
    </xf>
    <xf numFmtId="0" fontId="50" fillId="10" borderId="40" xfId="0" applyFont="1" applyFill="1" applyBorder="1" applyAlignment="1" applyProtection="1">
      <alignment horizontal="left" indent="2"/>
      <protection/>
    </xf>
    <xf numFmtId="0" fontId="0" fillId="0" borderId="0" xfId="0" applyFill="1" applyAlignment="1" applyProtection="1">
      <alignment/>
      <protection/>
    </xf>
    <xf numFmtId="0" fontId="0" fillId="10" borderId="14" xfId="0" applyFont="1" applyFill="1" applyBorder="1" applyAlignment="1" applyProtection="1">
      <alignment horizontal="center" vertical="center" wrapText="1"/>
      <protection/>
    </xf>
    <xf numFmtId="0" fontId="50" fillId="10" borderId="14" xfId="0" applyFont="1" applyFill="1" applyBorder="1" applyAlignment="1" applyProtection="1">
      <alignment horizontal="center" vertical="center" wrapText="1"/>
      <protection/>
    </xf>
    <xf numFmtId="0" fontId="0" fillId="1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10" borderId="11" xfId="0" applyFill="1" applyBorder="1" applyAlignment="1" applyProtection="1">
      <alignment/>
      <protection/>
    </xf>
    <xf numFmtId="0" fontId="16" fillId="10" borderId="12" xfId="0" applyFont="1" applyFill="1" applyBorder="1" applyAlignment="1" applyProtection="1">
      <alignment/>
      <protection/>
    </xf>
    <xf numFmtId="0" fontId="13" fillId="10" borderId="41" xfId="0" applyFont="1" applyFill="1" applyBorder="1" applyAlignment="1" applyProtection="1">
      <alignment horizontal="centerContinuous" vertical="center"/>
      <protection/>
    </xf>
    <xf numFmtId="0" fontId="27" fillId="10" borderId="41" xfId="0" applyFont="1" applyFill="1" applyBorder="1" applyAlignment="1" applyProtection="1">
      <alignment horizontal="centerContinuous" vertical="center" wrapText="1"/>
      <protection/>
    </xf>
    <xf numFmtId="0" fontId="13" fillId="10" borderId="55" xfId="0" applyFont="1" applyFill="1" applyBorder="1" applyAlignment="1" applyProtection="1">
      <alignment horizontal="centerContinuous" vertical="center"/>
      <protection/>
    </xf>
    <xf numFmtId="0" fontId="16" fillId="10" borderId="18" xfId="0" applyFont="1" applyFill="1" applyBorder="1" applyAlignment="1" applyProtection="1">
      <alignment/>
      <protection/>
    </xf>
    <xf numFmtId="0" fontId="13" fillId="10" borderId="0" xfId="0" applyFont="1" applyFill="1" applyBorder="1" applyAlignment="1" applyProtection="1">
      <alignment horizontal="left" vertical="center"/>
      <protection/>
    </xf>
    <xf numFmtId="0" fontId="13" fillId="10" borderId="0" xfId="0" applyFont="1" applyFill="1" applyBorder="1" applyAlignment="1" applyProtection="1">
      <alignment horizontal="centerContinuous" vertical="center"/>
      <protection/>
    </xf>
    <xf numFmtId="0" fontId="27" fillId="10" borderId="0" xfId="0" applyFont="1" applyFill="1" applyBorder="1" applyAlignment="1" applyProtection="1">
      <alignment horizontal="center" vertical="center" wrapText="1"/>
      <protection/>
    </xf>
    <xf numFmtId="0" fontId="13" fillId="10" borderId="31" xfId="0" applyFont="1" applyFill="1" applyBorder="1" applyAlignment="1" applyProtection="1">
      <alignment horizontal="centerContinuous" vertical="center"/>
      <protection/>
    </xf>
    <xf numFmtId="0" fontId="0" fillId="10" borderId="44" xfId="0" applyFont="1" applyFill="1" applyBorder="1" applyAlignment="1" applyProtection="1">
      <alignment horizontal="centerContinuous" vertical="center" wrapText="1"/>
      <protection/>
    </xf>
    <xf numFmtId="0" fontId="0" fillId="10" borderId="11" xfId="0" applyFont="1" applyFill="1" applyBorder="1" applyAlignment="1" applyProtection="1">
      <alignment horizontal="centerContinuous" vertical="center" wrapText="1"/>
      <protection/>
    </xf>
    <xf numFmtId="0" fontId="50" fillId="10" borderId="11" xfId="0" applyFont="1" applyFill="1" applyBorder="1" applyAlignment="1" applyProtection="1">
      <alignment horizontal="centerContinuous" vertical="center" wrapText="1"/>
      <protection/>
    </xf>
    <xf numFmtId="0" fontId="0" fillId="10" borderId="56" xfId="0" applyFont="1" applyFill="1" applyBorder="1" applyAlignment="1" applyProtection="1">
      <alignment horizontal="centerContinuous" vertical="center" wrapText="1"/>
      <protection/>
    </xf>
    <xf numFmtId="0" fontId="0" fillId="10" borderId="11" xfId="0" applyFill="1" applyBorder="1" applyAlignment="1" applyProtection="1">
      <alignment vertical="center"/>
      <protection/>
    </xf>
    <xf numFmtId="0" fontId="27" fillId="10" borderId="11" xfId="0" applyFont="1" applyFill="1" applyBorder="1" applyAlignment="1" applyProtection="1">
      <alignment horizontal="center" vertical="top" wrapText="1"/>
      <protection/>
    </xf>
    <xf numFmtId="0" fontId="0" fillId="10" borderId="56" xfId="0" applyFill="1" applyBorder="1" applyAlignment="1" applyProtection="1">
      <alignment vertical="center"/>
      <protection/>
    </xf>
    <xf numFmtId="0" fontId="0" fillId="10" borderId="18" xfId="0" applyFont="1" applyFill="1" applyBorder="1" applyAlignment="1" applyProtection="1">
      <alignment horizontal="left"/>
      <protection/>
    </xf>
    <xf numFmtId="0" fontId="0" fillId="10" borderId="18" xfId="0" applyFont="1" applyFill="1" applyBorder="1" applyAlignment="1" applyProtection="1">
      <alignment horizontal="left" wrapText="1"/>
      <protection/>
    </xf>
    <xf numFmtId="0" fontId="13" fillId="10" borderId="18" xfId="0" applyFont="1" applyFill="1" applyBorder="1" applyAlignment="1" applyProtection="1">
      <alignment horizontal="left" indent="1"/>
      <protection/>
    </xf>
    <xf numFmtId="0" fontId="0" fillId="10" borderId="18" xfId="0" applyFont="1" applyFill="1" applyBorder="1" applyAlignment="1" applyProtection="1">
      <alignment horizontal="left" indent="2"/>
      <protection/>
    </xf>
    <xf numFmtId="0" fontId="50" fillId="10" borderId="18" xfId="0" applyFont="1" applyFill="1" applyBorder="1" applyAlignment="1" applyProtection="1">
      <alignment horizontal="left" indent="2"/>
      <protection/>
    </xf>
    <xf numFmtId="0" fontId="27" fillId="10" borderId="16" xfId="0" applyFont="1" applyFill="1" applyBorder="1" applyAlignment="1" applyProtection="1">
      <alignment horizontal="left" indent="1"/>
      <protection/>
    </xf>
    <xf numFmtId="0" fontId="0" fillId="10" borderId="18" xfId="0" applyFont="1" applyFill="1" applyBorder="1" applyAlignment="1" applyProtection="1">
      <alignment horizontal="left" indent="1"/>
      <protection/>
    </xf>
    <xf numFmtId="0" fontId="50" fillId="10" borderId="16" xfId="0" applyFont="1" applyFill="1" applyBorder="1" applyAlignment="1" applyProtection="1">
      <alignment horizontal="left" indent="1"/>
      <protection/>
    </xf>
    <xf numFmtId="0" fontId="12" fillId="10" borderId="0" xfId="0" applyFont="1" applyFill="1" applyAlignment="1" applyProtection="1">
      <alignment/>
      <protection/>
    </xf>
    <xf numFmtId="0" fontId="13" fillId="10" borderId="57" xfId="0" applyFont="1" applyFill="1" applyBorder="1" applyAlignment="1" applyProtection="1">
      <alignment horizontal="left" vertical="center"/>
      <protection/>
    </xf>
    <xf numFmtId="0" fontId="51" fillId="10" borderId="39" xfId="0" applyFont="1" applyFill="1" applyBorder="1" applyAlignment="1" applyProtection="1">
      <alignment/>
      <protection/>
    </xf>
    <xf numFmtId="0" fontId="48" fillId="10" borderId="40" xfId="0" applyFont="1" applyFill="1" applyBorder="1" applyAlignment="1" applyProtection="1">
      <alignment/>
      <protection/>
    </xf>
    <xf numFmtId="0" fontId="48" fillId="10" borderId="44" xfId="0" applyFont="1" applyFill="1" applyBorder="1" applyAlignment="1" applyProtection="1">
      <alignment horizontal="left" vertical="top" wrapText="1"/>
      <protection/>
    </xf>
    <xf numFmtId="0" fontId="13" fillId="10" borderId="18" xfId="0" applyFont="1" applyFill="1" applyBorder="1" applyAlignment="1" applyProtection="1">
      <alignment horizontal="left" wrapText="1"/>
      <protection/>
    </xf>
    <xf numFmtId="0" fontId="0" fillId="10" borderId="0" xfId="0" applyFill="1" applyAlignment="1" applyProtection="1">
      <alignment wrapText="1"/>
      <protection/>
    </xf>
    <xf numFmtId="0" fontId="13" fillId="10" borderId="0" xfId="0" applyFont="1" applyFill="1" applyBorder="1" applyAlignment="1" applyProtection="1">
      <alignment horizontal="left" indent="2"/>
      <protection/>
    </xf>
    <xf numFmtId="0" fontId="50" fillId="10" borderId="0" xfId="0" applyFont="1" applyFill="1" applyBorder="1" applyAlignment="1" applyProtection="1">
      <alignment/>
      <protection/>
    </xf>
    <xf numFmtId="0" fontId="0" fillId="5" borderId="0" xfId="60" applyFill="1" applyProtection="1">
      <alignment/>
      <protection/>
    </xf>
    <xf numFmtId="0" fontId="13" fillId="5" borderId="0" xfId="0" applyFont="1" applyFill="1" applyAlignment="1" applyProtection="1">
      <alignment/>
      <protection/>
    </xf>
    <xf numFmtId="0" fontId="13" fillId="5" borderId="0" xfId="0" applyFont="1" applyFill="1" applyAlignment="1" applyProtection="1">
      <alignment horizontal="right"/>
      <protection/>
    </xf>
    <xf numFmtId="0" fontId="0" fillId="5" borderId="12" xfId="0" applyFill="1" applyBorder="1" applyAlignment="1" applyProtection="1">
      <alignment/>
      <protection/>
    </xf>
    <xf numFmtId="0" fontId="13" fillId="5" borderId="41" xfId="0" applyFont="1" applyFill="1" applyBorder="1" applyAlignment="1" applyProtection="1">
      <alignment horizontal="centerContinuous" vertical="center"/>
      <protection/>
    </xf>
    <xf numFmtId="0" fontId="13" fillId="5" borderId="43" xfId="0" applyFont="1" applyFill="1" applyBorder="1" applyAlignment="1" applyProtection="1">
      <alignment horizontal="centerContinuous" vertical="center"/>
      <protection/>
    </xf>
    <xf numFmtId="0" fontId="48" fillId="5" borderId="16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50" fillId="5" borderId="14" xfId="0" applyFont="1" applyFill="1" applyBorder="1" applyAlignment="1" applyProtection="1">
      <alignment horizontal="center" vertical="center" wrapText="1"/>
      <protection/>
    </xf>
    <xf numFmtId="0" fontId="13" fillId="5" borderId="17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left" vertical="center" indent="1"/>
      <protection/>
    </xf>
    <xf numFmtId="0" fontId="13" fillId="5" borderId="16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 horizontal="left" indent="1"/>
      <protection/>
    </xf>
    <xf numFmtId="0" fontId="46" fillId="5" borderId="16" xfId="0" applyFont="1" applyFill="1" applyBorder="1" applyAlignment="1" applyProtection="1">
      <alignment horizontal="left" indent="1"/>
      <protection/>
    </xf>
    <xf numFmtId="0" fontId="13" fillId="5" borderId="18" xfId="0" applyFont="1" applyFill="1" applyBorder="1" applyAlignment="1" applyProtection="1">
      <alignment wrapText="1"/>
      <protection/>
    </xf>
    <xf numFmtId="0" fontId="0" fillId="5" borderId="18" xfId="0" applyFont="1" applyFill="1" applyBorder="1" applyAlignment="1" applyProtection="1">
      <alignment horizontal="left" indent="2"/>
      <protection/>
    </xf>
    <xf numFmtId="0" fontId="46" fillId="5" borderId="58" xfId="0" applyFont="1" applyFill="1" applyBorder="1" applyAlignment="1" applyProtection="1">
      <alignment horizontal="left" indent="2"/>
      <protection/>
    </xf>
    <xf numFmtId="0" fontId="50" fillId="5" borderId="18" xfId="0" applyFont="1" applyFill="1" applyBorder="1" applyAlignment="1" applyProtection="1">
      <alignment horizontal="left" indent="2"/>
      <protection/>
    </xf>
    <xf numFmtId="0" fontId="46" fillId="5" borderId="16" xfId="0" applyFont="1" applyFill="1" applyBorder="1" applyAlignment="1" applyProtection="1">
      <alignment horizontal="left" indent="2"/>
      <protection/>
    </xf>
    <xf numFmtId="1" fontId="0" fillId="5" borderId="0" xfId="0" applyNumberFormat="1" applyFill="1" applyAlignment="1" applyProtection="1">
      <alignment horizontal="right"/>
      <protection/>
    </xf>
    <xf numFmtId="0" fontId="0" fillId="5" borderId="11" xfId="0" applyFill="1" applyBorder="1" applyAlignment="1" applyProtection="1">
      <alignment/>
      <protection/>
    </xf>
    <xf numFmtId="0" fontId="13" fillId="5" borderId="16" xfId="0" applyFont="1" applyFill="1" applyBorder="1" applyAlignment="1" applyProtection="1">
      <alignment vertical="center"/>
      <protection/>
    </xf>
    <xf numFmtId="0" fontId="13" fillId="5" borderId="18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25" fillId="5" borderId="18" xfId="0" applyFont="1" applyFill="1" applyBorder="1" applyAlignment="1" applyProtection="1">
      <alignment/>
      <protection/>
    </xf>
    <xf numFmtId="0" fontId="13" fillId="5" borderId="33" xfId="0" applyFont="1" applyFill="1" applyBorder="1" applyAlignment="1" applyProtection="1">
      <alignment/>
      <protection/>
    </xf>
    <xf numFmtId="0" fontId="20" fillId="5" borderId="12" xfId="0" applyFont="1" applyFill="1" applyBorder="1" applyAlignment="1" applyProtection="1">
      <alignment/>
      <protection/>
    </xf>
    <xf numFmtId="0" fontId="13" fillId="5" borderId="42" xfId="0" applyFont="1" applyFill="1" applyBorder="1" applyAlignment="1" applyProtection="1">
      <alignment horizontal="center" vertical="center"/>
      <protection/>
    </xf>
    <xf numFmtId="0" fontId="13" fillId="5" borderId="59" xfId="0" applyFont="1" applyFill="1" applyBorder="1" applyAlignment="1" applyProtection="1">
      <alignment horizontal="centerContinuous" vertical="center"/>
      <protection/>
    </xf>
    <xf numFmtId="0" fontId="13" fillId="5" borderId="42" xfId="0" applyFont="1" applyFill="1" applyBorder="1" applyAlignment="1" applyProtection="1">
      <alignment horizontal="centerContinuous" vertical="center"/>
      <protection/>
    </xf>
    <xf numFmtId="0" fontId="25" fillId="5" borderId="49" xfId="0" applyFont="1" applyFill="1" applyBorder="1" applyAlignment="1" applyProtection="1">
      <alignment horizontal="center" vertical="center"/>
      <protection/>
    </xf>
    <xf numFmtId="0" fontId="13" fillId="5" borderId="50" xfId="0" applyFont="1" applyFill="1" applyBorder="1" applyAlignment="1" applyProtection="1">
      <alignment horizontal="center" vertical="center"/>
      <protection/>
    </xf>
    <xf numFmtId="0" fontId="17" fillId="5" borderId="11" xfId="0" applyFont="1" applyFill="1" applyBorder="1" applyAlignment="1" applyProtection="1">
      <alignment horizontal="centerContinuous" vertical="center"/>
      <protection/>
    </xf>
    <xf numFmtId="0" fontId="13" fillId="5" borderId="45" xfId="0" applyFont="1" applyFill="1" applyBorder="1" applyAlignment="1" applyProtection="1">
      <alignment horizontal="centerContinuous" vertical="center"/>
      <protection/>
    </xf>
    <xf numFmtId="0" fontId="25" fillId="5" borderId="51" xfId="0" applyFont="1" applyFill="1" applyBorder="1" applyAlignment="1" applyProtection="1">
      <alignment horizontal="center" vertical="top" wrapText="1"/>
      <protection/>
    </xf>
    <xf numFmtId="0" fontId="13" fillId="5" borderId="52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46" fillId="5" borderId="53" xfId="0" applyFont="1" applyFill="1" applyBorder="1" applyAlignment="1" applyProtection="1">
      <alignment horizontal="center" vertical="center" wrapText="1"/>
      <protection/>
    </xf>
    <xf numFmtId="0" fontId="0" fillId="5" borderId="60" xfId="0" applyFont="1" applyFill="1" applyBorder="1" applyAlignment="1" applyProtection="1">
      <alignment horizontal="center" vertical="center" wrapText="1"/>
      <protection/>
    </xf>
    <xf numFmtId="0" fontId="25" fillId="5" borderId="60" xfId="0" applyFont="1" applyFill="1" applyBorder="1" applyAlignment="1" applyProtection="1">
      <alignment horizontal="center" vertical="top" wrapText="1"/>
      <protection/>
    </xf>
    <xf numFmtId="0" fontId="13" fillId="5" borderId="46" xfId="0" applyFont="1" applyFill="1" applyBorder="1" applyAlignment="1" applyProtection="1">
      <alignment vertical="center" wrapText="1"/>
      <protection/>
    </xf>
    <xf numFmtId="0" fontId="22" fillId="5" borderId="57" xfId="0" applyFont="1" applyFill="1" applyBorder="1" applyAlignment="1" applyProtection="1">
      <alignment/>
      <protection/>
    </xf>
    <xf numFmtId="0" fontId="50" fillId="5" borderId="44" xfId="0" applyFont="1" applyFill="1" applyBorder="1" applyAlignment="1" applyProtection="1">
      <alignment horizontal="left" indent="1"/>
      <protection/>
    </xf>
    <xf numFmtId="0" fontId="23" fillId="5" borderId="40" xfId="0" applyFont="1" applyFill="1" applyBorder="1" applyAlignment="1" applyProtection="1">
      <alignment/>
      <protection/>
    </xf>
    <xf numFmtId="0" fontId="0" fillId="5" borderId="40" xfId="0" applyFont="1" applyFill="1" applyBorder="1" applyAlignment="1" applyProtection="1">
      <alignment horizontal="left" indent="1"/>
      <protection/>
    </xf>
    <xf numFmtId="0" fontId="0" fillId="5" borderId="0" xfId="60" applyFont="1" applyFill="1" applyProtection="1">
      <alignment/>
      <protection/>
    </xf>
    <xf numFmtId="0" fontId="0" fillId="0" borderId="0" xfId="60" applyFont="1" applyProtection="1">
      <alignment/>
      <protection/>
    </xf>
    <xf numFmtId="0" fontId="12" fillId="5" borderId="0" xfId="60" applyFont="1" applyFill="1" applyProtection="1">
      <alignment/>
      <protection/>
    </xf>
    <xf numFmtId="0" fontId="6" fillId="5" borderId="42" xfId="0" applyFont="1" applyFill="1" applyBorder="1" applyAlignment="1" applyProtection="1">
      <alignment horizontal="center" vertical="center"/>
      <protection/>
    </xf>
    <xf numFmtId="0" fontId="6" fillId="5" borderId="59" xfId="0" applyFont="1" applyFill="1" applyBorder="1" applyAlignment="1" applyProtection="1">
      <alignment horizontal="centerContinuous" vertical="center"/>
      <protection/>
    </xf>
    <xf numFmtId="0" fontId="6" fillId="5" borderId="41" xfId="0" applyFont="1" applyFill="1" applyBorder="1" applyAlignment="1" applyProtection="1">
      <alignment horizontal="centerContinuous" vertical="center"/>
      <protection/>
    </xf>
    <xf numFmtId="0" fontId="6" fillId="5" borderId="42" xfId="0" applyFont="1" applyFill="1" applyBorder="1" applyAlignment="1" applyProtection="1">
      <alignment horizontal="centerContinuous" vertical="center"/>
      <protection/>
    </xf>
    <xf numFmtId="0" fontId="49" fillId="5" borderId="49" xfId="0" applyFont="1" applyFill="1" applyBorder="1" applyAlignment="1" applyProtection="1">
      <alignment horizontal="center" vertical="center"/>
      <protection/>
    </xf>
    <xf numFmtId="0" fontId="6" fillId="5" borderId="43" xfId="0" applyFont="1" applyFill="1" applyBorder="1" applyAlignment="1" applyProtection="1">
      <alignment horizontal="centerContinuous" vertical="center"/>
      <protection/>
    </xf>
    <xf numFmtId="0" fontId="6" fillId="5" borderId="50" xfId="0" applyFont="1" applyFill="1" applyBorder="1" applyAlignment="1" applyProtection="1">
      <alignment horizontal="center" vertical="center"/>
      <protection/>
    </xf>
    <xf numFmtId="0" fontId="18" fillId="5" borderId="11" xfId="0" applyFont="1" applyFill="1" applyBorder="1" applyAlignment="1" applyProtection="1">
      <alignment horizontal="centerContinuous" vertical="center"/>
      <protection/>
    </xf>
    <xf numFmtId="0" fontId="6" fillId="5" borderId="45" xfId="0" applyFont="1" applyFill="1" applyBorder="1" applyAlignment="1" applyProtection="1">
      <alignment horizontal="centerContinuous" vertical="center"/>
      <protection/>
    </xf>
    <xf numFmtId="0" fontId="49" fillId="5" borderId="51" xfId="0" applyFont="1" applyFill="1" applyBorder="1" applyAlignment="1" applyProtection="1">
      <alignment horizontal="center" vertical="top" wrapText="1"/>
      <protection/>
    </xf>
    <xf numFmtId="0" fontId="6" fillId="5" borderId="52" xfId="0" applyFont="1" applyFill="1" applyBorder="1" applyAlignment="1" applyProtection="1">
      <alignment horizontal="center" vertical="center" wrapText="1"/>
      <protection/>
    </xf>
    <xf numFmtId="0" fontId="4" fillId="5" borderId="11" xfId="0" applyFont="1" applyFill="1" applyBorder="1" applyAlignment="1" applyProtection="1">
      <alignment horizontal="center" vertical="center" wrapText="1"/>
      <protection/>
    </xf>
    <xf numFmtId="0" fontId="52" fillId="5" borderId="53" xfId="0" applyFont="1" applyFill="1" applyBorder="1" applyAlignment="1" applyProtection="1">
      <alignment horizontal="center" vertical="center" wrapText="1"/>
      <protection/>
    </xf>
    <xf numFmtId="0" fontId="4" fillId="5" borderId="60" xfId="0" applyFont="1" applyFill="1" applyBorder="1" applyAlignment="1" applyProtection="1">
      <alignment horizontal="center" vertical="center" wrapText="1"/>
      <protection/>
    </xf>
    <xf numFmtId="0" fontId="49" fillId="5" borderId="60" xfId="0" applyFont="1" applyFill="1" applyBorder="1" applyAlignment="1" applyProtection="1">
      <alignment horizontal="center" vertical="top" wrapText="1"/>
      <protection/>
    </xf>
    <xf numFmtId="0" fontId="6" fillId="5" borderId="46" xfId="0" applyFont="1" applyFill="1" applyBorder="1" applyAlignment="1" applyProtection="1">
      <alignment vertical="center" wrapText="1"/>
      <protection/>
    </xf>
    <xf numFmtId="0" fontId="0" fillId="30" borderId="0" xfId="60" applyFill="1" applyProtection="1">
      <alignment/>
      <protection/>
    </xf>
    <xf numFmtId="0" fontId="0" fillId="30" borderId="39" xfId="0" applyFill="1" applyBorder="1" applyAlignment="1" applyProtection="1">
      <alignment/>
      <protection/>
    </xf>
    <xf numFmtId="0" fontId="0" fillId="30" borderId="43" xfId="0" applyFill="1" applyBorder="1" applyAlignment="1" applyProtection="1">
      <alignment/>
      <protection/>
    </xf>
    <xf numFmtId="0" fontId="13" fillId="30" borderId="14" xfId="0" applyFont="1" applyFill="1" applyBorder="1" applyAlignment="1" applyProtection="1">
      <alignment horizontal="centerContinuous" vertical="center" wrapText="1"/>
      <protection/>
    </xf>
    <xf numFmtId="0" fontId="13" fillId="30" borderId="15" xfId="0" applyFont="1" applyFill="1" applyBorder="1" applyAlignment="1" applyProtection="1">
      <alignment horizontal="centerContinuous" vertical="center" wrapText="1"/>
      <protection/>
    </xf>
    <xf numFmtId="0" fontId="13" fillId="30" borderId="13" xfId="0" applyFont="1" applyFill="1" applyBorder="1" applyAlignment="1" applyProtection="1">
      <alignment horizontal="centerContinuous" vertical="center" wrapText="1"/>
      <protection/>
    </xf>
    <xf numFmtId="0" fontId="13" fillId="30" borderId="41" xfId="0" applyFont="1" applyFill="1" applyBorder="1" applyAlignment="1" applyProtection="1">
      <alignment horizontal="center" vertical="center"/>
      <protection/>
    </xf>
    <xf numFmtId="0" fontId="13" fillId="30" borderId="41" xfId="0" applyFont="1" applyFill="1" applyBorder="1" applyAlignment="1" applyProtection="1">
      <alignment horizontal="centerContinuous" vertical="center"/>
      <protection/>
    </xf>
    <xf numFmtId="0" fontId="25" fillId="30" borderId="42" xfId="0" applyFont="1" applyFill="1" applyBorder="1" applyAlignment="1" applyProtection="1">
      <alignment horizontal="center" vertical="center"/>
      <protection/>
    </xf>
    <xf numFmtId="0" fontId="13" fillId="30" borderId="43" xfId="0" applyFont="1" applyFill="1" applyBorder="1" applyAlignment="1" applyProtection="1">
      <alignment horizontal="centerContinuous" vertical="center"/>
      <protection/>
    </xf>
    <xf numFmtId="0" fontId="13" fillId="30" borderId="11" xfId="0" applyFont="1" applyFill="1" applyBorder="1" applyAlignment="1" applyProtection="1">
      <alignment horizontal="center" vertical="center"/>
      <protection/>
    </xf>
    <xf numFmtId="0" fontId="25" fillId="30" borderId="45" xfId="0" applyFont="1" applyFill="1" applyBorder="1" applyAlignment="1" applyProtection="1">
      <alignment horizontal="center" vertical="top" wrapText="1"/>
      <protection/>
    </xf>
    <xf numFmtId="0" fontId="13" fillId="30" borderId="46" xfId="0" applyFont="1" applyFill="1" applyBorder="1" applyAlignment="1" applyProtection="1">
      <alignment horizontal="center" vertical="center" wrapText="1"/>
      <protection/>
    </xf>
    <xf numFmtId="0" fontId="21" fillId="30" borderId="54" xfId="0" applyFont="1" applyFill="1" applyBorder="1" applyAlignment="1" applyProtection="1">
      <alignment horizontal="left" vertical="center"/>
      <protection/>
    </xf>
    <xf numFmtId="0" fontId="21" fillId="30" borderId="40" xfId="0" applyFont="1" applyFill="1" applyBorder="1" applyAlignment="1" applyProtection="1">
      <alignment horizontal="left" vertical="center"/>
      <protection/>
    </xf>
    <xf numFmtId="0" fontId="21" fillId="30" borderId="0" xfId="0" applyFont="1" applyFill="1" applyBorder="1" applyAlignment="1" applyProtection="1">
      <alignment horizontal="left" vertical="center"/>
      <protection/>
    </xf>
    <xf numFmtId="0" fontId="13" fillId="30" borderId="40" xfId="0" applyFont="1" applyFill="1" applyBorder="1" applyAlignment="1" applyProtection="1">
      <alignment horizontal="left" vertical="center"/>
      <protection/>
    </xf>
    <xf numFmtId="0" fontId="13" fillId="30" borderId="0" xfId="0" applyFont="1" applyFill="1" applyAlignment="1" applyProtection="1">
      <alignment/>
      <protection/>
    </xf>
    <xf numFmtId="0" fontId="25" fillId="30" borderId="40" xfId="0" applyFont="1" applyFill="1" applyBorder="1" applyAlignment="1" applyProtection="1">
      <alignment horizontal="left" vertical="center"/>
      <protection/>
    </xf>
    <xf numFmtId="0" fontId="25" fillId="30" borderId="0" xfId="0" applyFont="1" applyFill="1" applyBorder="1" applyAlignment="1" applyProtection="1">
      <alignment horizontal="left" vertical="center"/>
      <protection/>
    </xf>
    <xf numFmtId="2" fontId="13" fillId="30" borderId="0" xfId="0" applyNumberFormat="1" applyFont="1" applyFill="1" applyAlignment="1" applyProtection="1">
      <alignment horizontal="left"/>
      <protection/>
    </xf>
    <xf numFmtId="0" fontId="0" fillId="30" borderId="44" xfId="0" applyFill="1" applyBorder="1" applyAlignment="1" applyProtection="1">
      <alignment/>
      <protection/>
    </xf>
    <xf numFmtId="0" fontId="17" fillId="30" borderId="0" xfId="0" applyFont="1" applyFill="1" applyAlignment="1" applyProtection="1">
      <alignment/>
      <protection/>
    </xf>
    <xf numFmtId="0" fontId="6" fillId="30" borderId="13" xfId="0" applyFont="1" applyFill="1" applyBorder="1" applyAlignment="1" applyProtection="1">
      <alignment horizontal="centerContinuous" vertical="center" wrapText="1"/>
      <protection/>
    </xf>
    <xf numFmtId="0" fontId="6" fillId="30" borderId="14" xfId="0" applyFont="1" applyFill="1" applyBorder="1" applyAlignment="1" applyProtection="1">
      <alignment horizontal="centerContinuous" vertical="center" wrapText="1"/>
      <protection/>
    </xf>
    <xf numFmtId="0" fontId="6" fillId="30" borderId="15" xfId="0" applyFont="1" applyFill="1" applyBorder="1" applyAlignment="1" applyProtection="1">
      <alignment horizontal="centerContinuous" vertical="center" wrapText="1"/>
      <protection/>
    </xf>
    <xf numFmtId="0" fontId="6" fillId="30" borderId="61" xfId="0" applyFont="1" applyFill="1" applyBorder="1" applyAlignment="1" applyProtection="1">
      <alignment horizontal="center" vertical="center"/>
      <protection/>
    </xf>
    <xf numFmtId="0" fontId="6" fillId="30" borderId="59" xfId="0" applyFont="1" applyFill="1" applyBorder="1" applyAlignment="1" applyProtection="1">
      <alignment horizontal="centerContinuous" vertical="center"/>
      <protection/>
    </xf>
    <xf numFmtId="0" fontId="6" fillId="30" borderId="41" xfId="0" applyFont="1" applyFill="1" applyBorder="1" applyAlignment="1" applyProtection="1">
      <alignment horizontal="centerContinuous" vertical="center"/>
      <protection/>
    </xf>
    <xf numFmtId="0" fontId="6" fillId="30" borderId="42" xfId="0" applyFont="1" applyFill="1" applyBorder="1" applyAlignment="1" applyProtection="1">
      <alignment horizontal="centerContinuous" vertical="center"/>
      <protection/>
    </xf>
    <xf numFmtId="0" fontId="49" fillId="30" borderId="49" xfId="0" applyFont="1" applyFill="1" applyBorder="1" applyAlignment="1" applyProtection="1">
      <alignment horizontal="center" vertical="center"/>
      <protection/>
    </xf>
    <xf numFmtId="0" fontId="6" fillId="30" borderId="43" xfId="0" applyFont="1" applyFill="1" applyBorder="1" applyAlignment="1" applyProtection="1">
      <alignment horizontal="centerContinuous" vertical="center"/>
      <protection/>
    </xf>
    <xf numFmtId="0" fontId="6" fillId="30" borderId="62" xfId="0" applyFont="1" applyFill="1" applyBorder="1" applyAlignment="1" applyProtection="1">
      <alignment horizontal="center" vertical="center"/>
      <protection/>
    </xf>
    <xf numFmtId="0" fontId="18" fillId="30" borderId="11" xfId="0" applyFont="1" applyFill="1" applyBorder="1" applyAlignment="1" applyProtection="1">
      <alignment horizontal="centerContinuous" vertical="center"/>
      <protection/>
    </xf>
    <xf numFmtId="0" fontId="6" fillId="30" borderId="45" xfId="0" applyFont="1" applyFill="1" applyBorder="1" applyAlignment="1" applyProtection="1">
      <alignment horizontal="centerContinuous" vertical="center"/>
      <protection/>
    </xf>
    <xf numFmtId="0" fontId="49" fillId="30" borderId="51" xfId="0" applyFont="1" applyFill="1" applyBorder="1" applyAlignment="1" applyProtection="1">
      <alignment horizontal="center" vertical="top" wrapText="1"/>
      <protection/>
    </xf>
    <xf numFmtId="0" fontId="6" fillId="30" borderId="52" xfId="0" applyFont="1" applyFill="1" applyBorder="1" applyAlignment="1" applyProtection="1">
      <alignment horizontal="center" vertical="center" wrapText="1"/>
      <protection/>
    </xf>
    <xf numFmtId="0" fontId="6" fillId="30" borderId="52" xfId="0" applyFont="1" applyFill="1" applyBorder="1" applyAlignment="1" applyProtection="1">
      <alignment vertical="center" wrapText="1"/>
      <protection/>
    </xf>
    <xf numFmtId="0" fontId="13" fillId="30" borderId="16" xfId="0" applyFont="1" applyFill="1" applyBorder="1" applyAlignment="1" applyProtection="1">
      <alignment/>
      <protection/>
    </xf>
    <xf numFmtId="0" fontId="4" fillId="30" borderId="11" xfId="0" applyFont="1" applyFill="1" applyBorder="1" applyAlignment="1" applyProtection="1">
      <alignment horizontal="center" vertical="center" wrapText="1"/>
      <protection/>
    </xf>
    <xf numFmtId="0" fontId="52" fillId="30" borderId="53" xfId="0" applyFont="1" applyFill="1" applyBorder="1" applyAlignment="1" applyProtection="1">
      <alignment horizontal="center" vertical="center" wrapText="1"/>
      <protection/>
    </xf>
    <xf numFmtId="0" fontId="4" fillId="30" borderId="60" xfId="0" applyFont="1" applyFill="1" applyBorder="1" applyAlignment="1" applyProtection="1">
      <alignment horizontal="center" vertical="center" wrapText="1"/>
      <protection/>
    </xf>
    <xf numFmtId="0" fontId="49" fillId="30" borderId="60" xfId="0" applyFont="1" applyFill="1" applyBorder="1" applyAlignment="1" applyProtection="1">
      <alignment horizontal="center" vertical="top" wrapText="1"/>
      <protection/>
    </xf>
    <xf numFmtId="0" fontId="6" fillId="30" borderId="46" xfId="0" applyFont="1" applyFill="1" applyBorder="1" applyAlignment="1" applyProtection="1">
      <alignment vertical="center" wrapText="1"/>
      <protection/>
    </xf>
    <xf numFmtId="0" fontId="0" fillId="30" borderId="12" xfId="0" applyFill="1" applyBorder="1" applyAlignment="1" applyProtection="1">
      <alignment/>
      <protection/>
    </xf>
    <xf numFmtId="0" fontId="0" fillId="30" borderId="16" xfId="0" applyFill="1" applyBorder="1" applyAlignment="1" applyProtection="1">
      <alignment/>
      <protection/>
    </xf>
    <xf numFmtId="0" fontId="22" fillId="30" borderId="57" xfId="0" applyFont="1" applyFill="1" applyBorder="1" applyAlignment="1" applyProtection="1">
      <alignment/>
      <protection/>
    </xf>
    <xf numFmtId="0" fontId="13" fillId="30" borderId="18" xfId="0" applyFont="1" applyFill="1" applyBorder="1" applyAlignment="1" applyProtection="1">
      <alignment horizontal="left" indent="1"/>
      <protection/>
    </xf>
    <xf numFmtId="0" fontId="0" fillId="30" borderId="18" xfId="0" applyFont="1" applyFill="1" applyBorder="1" applyAlignment="1" applyProtection="1">
      <alignment horizontal="left" indent="2"/>
      <protection/>
    </xf>
    <xf numFmtId="0" fontId="46" fillId="30" borderId="18" xfId="0" applyFont="1" applyFill="1" applyBorder="1" applyAlignment="1" applyProtection="1" quotePrefix="1">
      <alignment horizontal="left" indent="2"/>
      <protection/>
    </xf>
    <xf numFmtId="0" fontId="25" fillId="30" borderId="44" xfId="0" applyFont="1" applyFill="1" applyBorder="1" applyAlignment="1" applyProtection="1">
      <alignment horizontal="left" indent="1"/>
      <protection/>
    </xf>
    <xf numFmtId="0" fontId="0" fillId="30" borderId="40" xfId="0" applyFont="1" applyFill="1" applyBorder="1" applyAlignment="1" applyProtection="1">
      <alignment horizontal="left" indent="1"/>
      <protection/>
    </xf>
    <xf numFmtId="0" fontId="23" fillId="30" borderId="18" xfId="0" applyFont="1" applyFill="1" applyBorder="1" applyAlignment="1" applyProtection="1">
      <alignment/>
      <protection/>
    </xf>
    <xf numFmtId="0" fontId="46" fillId="30" borderId="44" xfId="0" applyFont="1" applyFill="1" applyBorder="1" applyAlignment="1" applyProtection="1">
      <alignment horizontal="left" indent="1"/>
      <protection/>
    </xf>
    <xf numFmtId="0" fontId="0" fillId="30" borderId="0" xfId="60" applyFont="1" applyFill="1" applyProtection="1">
      <alignment/>
      <protection/>
    </xf>
    <xf numFmtId="3" fontId="0" fillId="30" borderId="0" xfId="60" applyNumberFormat="1" applyFont="1" applyFill="1" applyBorder="1" applyAlignment="1" applyProtection="1">
      <alignment horizontal="right" vertical="center"/>
      <protection/>
    </xf>
    <xf numFmtId="3" fontId="0" fillId="30" borderId="0" xfId="0" applyNumberFormat="1" applyFont="1" applyFill="1" applyBorder="1" applyAlignment="1" applyProtection="1">
      <alignment horizontal="right" vertical="center"/>
      <protection/>
    </xf>
    <xf numFmtId="0" fontId="48" fillId="30" borderId="0" xfId="60" applyFont="1" applyFill="1" applyBorder="1" applyAlignment="1" applyProtection="1">
      <alignment horizontal="left" vertical="top" indent="3"/>
      <protection/>
    </xf>
    <xf numFmtId="0" fontId="12" fillId="30" borderId="0" xfId="60" applyFont="1" applyFill="1" applyAlignment="1" applyProtection="1">
      <alignment/>
      <protection/>
    </xf>
    <xf numFmtId="0" fontId="12" fillId="30" borderId="0" xfId="60" applyNumberFormat="1" applyFont="1" applyFill="1" applyProtection="1">
      <alignment/>
      <protection/>
    </xf>
    <xf numFmtId="0" fontId="14" fillId="30" borderId="0" xfId="60" applyFont="1" applyFill="1" applyAlignment="1" applyProtection="1">
      <alignment/>
      <protection/>
    </xf>
    <xf numFmtId="0" fontId="12" fillId="30" borderId="0" xfId="60" applyFont="1" applyFill="1" applyProtection="1">
      <alignment/>
      <protection/>
    </xf>
    <xf numFmtId="0" fontId="25" fillId="30" borderId="50" xfId="0" applyFont="1" applyFill="1" applyBorder="1" applyAlignment="1" applyProtection="1">
      <alignment horizontal="center" vertical="top" wrapText="1"/>
      <protection/>
    </xf>
    <xf numFmtId="0" fontId="13" fillId="30" borderId="52" xfId="0" applyFont="1" applyFill="1" applyBorder="1" applyAlignment="1" applyProtection="1">
      <alignment horizontal="center" vertical="center" wrapText="1"/>
      <protection/>
    </xf>
    <xf numFmtId="0" fontId="13" fillId="30" borderId="52" xfId="0" applyFont="1" applyFill="1" applyBorder="1" applyAlignment="1" applyProtection="1">
      <alignment vertical="center" wrapText="1"/>
      <protection/>
    </xf>
    <xf numFmtId="0" fontId="21" fillId="30" borderId="63" xfId="0" applyFont="1" applyFill="1" applyBorder="1" applyAlignment="1" applyProtection="1">
      <alignment horizontal="left" vertical="center"/>
      <protection/>
    </xf>
    <xf numFmtId="0" fontId="21" fillId="30" borderId="52" xfId="0" applyFont="1" applyFill="1" applyBorder="1" applyAlignment="1" applyProtection="1">
      <alignment horizontal="left" vertical="center"/>
      <protection/>
    </xf>
    <xf numFmtId="0" fontId="13" fillId="30" borderId="52" xfId="0" applyFont="1" applyFill="1" applyBorder="1" applyAlignment="1" applyProtection="1">
      <alignment horizontal="left" vertical="center"/>
      <protection/>
    </xf>
    <xf numFmtId="0" fontId="46" fillId="30" borderId="0" xfId="0" applyFont="1" applyFill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25" fillId="30" borderId="52" xfId="0" applyFont="1" applyFill="1" applyBorder="1" applyAlignment="1" applyProtection="1">
      <alignment horizontal="left" vertical="center"/>
      <protection/>
    </xf>
    <xf numFmtId="0" fontId="25" fillId="30" borderId="46" xfId="0" applyFont="1" applyFill="1" applyBorder="1" applyAlignment="1" applyProtection="1">
      <alignment horizontal="left" vertical="center"/>
      <protection/>
    </xf>
    <xf numFmtId="0" fontId="0" fillId="30" borderId="12" xfId="60" applyFont="1" applyFill="1" applyBorder="1" applyProtection="1">
      <alignment/>
      <protection/>
    </xf>
    <xf numFmtId="0" fontId="0" fillId="30" borderId="16" xfId="60" applyFont="1" applyFill="1" applyBorder="1" applyProtection="1">
      <alignment/>
      <protection/>
    </xf>
    <xf numFmtId="0" fontId="13" fillId="30" borderId="13" xfId="60" applyFont="1" applyFill="1" applyBorder="1" applyAlignment="1" applyProtection="1">
      <alignment horizontal="center"/>
      <protection/>
    </xf>
    <xf numFmtId="0" fontId="13" fillId="30" borderId="14" xfId="60" applyFont="1" applyFill="1" applyBorder="1" applyAlignment="1" applyProtection="1">
      <alignment horizontal="center"/>
      <protection/>
    </xf>
    <xf numFmtId="0" fontId="25" fillId="30" borderId="53" xfId="60" applyFont="1" applyFill="1" applyBorder="1" applyAlignment="1" applyProtection="1">
      <alignment horizontal="center"/>
      <protection/>
    </xf>
    <xf numFmtId="0" fontId="13" fillId="30" borderId="15" xfId="60" applyFont="1" applyFill="1" applyBorder="1" applyAlignment="1" applyProtection="1">
      <alignment horizontal="center"/>
      <protection/>
    </xf>
    <xf numFmtId="0" fontId="13" fillId="30" borderId="57" xfId="60" applyFont="1" applyFill="1" applyBorder="1" applyProtection="1">
      <alignment/>
      <protection/>
    </xf>
    <xf numFmtId="0" fontId="0" fillId="30" borderId="0" xfId="0" applyFont="1" applyFill="1" applyAlignment="1" applyProtection="1">
      <alignment/>
      <protection/>
    </xf>
    <xf numFmtId="0" fontId="13" fillId="30" borderId="18" xfId="60" applyFont="1" applyFill="1" applyBorder="1" applyAlignment="1" applyProtection="1">
      <alignment horizontal="left" indent="1"/>
      <protection/>
    </xf>
    <xf numFmtId="0" fontId="0" fillId="30" borderId="18" xfId="60" applyFont="1" applyFill="1" applyBorder="1" applyAlignment="1" applyProtection="1" quotePrefix="1">
      <alignment horizontal="left" wrapText="1" indent="2"/>
      <protection/>
    </xf>
    <xf numFmtId="0" fontId="0" fillId="30" borderId="18" xfId="60" applyFont="1" applyFill="1" applyBorder="1" applyAlignment="1" applyProtection="1" quotePrefix="1">
      <alignment horizontal="left" indent="2"/>
      <protection/>
    </xf>
    <xf numFmtId="0" fontId="46" fillId="30" borderId="18" xfId="60" applyFont="1" applyFill="1" applyBorder="1" applyAlignment="1" applyProtection="1" quotePrefix="1">
      <alignment horizontal="left" indent="2"/>
      <protection/>
    </xf>
    <xf numFmtId="0" fontId="25" fillId="30" borderId="16" xfId="60" applyFont="1" applyFill="1" applyBorder="1" applyAlignment="1" applyProtection="1">
      <alignment horizontal="left" indent="1"/>
      <protection/>
    </xf>
    <xf numFmtId="0" fontId="14" fillId="30" borderId="18" xfId="60" applyFont="1" applyFill="1" applyBorder="1" applyProtection="1">
      <alignment/>
      <protection/>
    </xf>
    <xf numFmtId="0" fontId="0" fillId="30" borderId="40" xfId="60" applyFont="1" applyFill="1" applyBorder="1" applyAlignment="1" applyProtection="1">
      <alignment horizontal="left" indent="1"/>
      <protection/>
    </xf>
    <xf numFmtId="0" fontId="46" fillId="30" borderId="44" xfId="60" applyFont="1" applyFill="1" applyBorder="1" applyAlignment="1" applyProtection="1">
      <alignment horizontal="left" indent="1"/>
      <protection/>
    </xf>
    <xf numFmtId="0" fontId="4" fillId="30" borderId="12" xfId="0" applyFont="1" applyFill="1" applyBorder="1" applyAlignment="1" applyProtection="1">
      <alignment wrapText="1"/>
      <protection/>
    </xf>
    <xf numFmtId="0" fontId="4" fillId="30" borderId="18" xfId="0" applyFont="1" applyFill="1" applyBorder="1" applyAlignment="1" applyProtection="1">
      <alignment wrapText="1"/>
      <protection/>
    </xf>
    <xf numFmtId="0" fontId="4" fillId="30" borderId="16" xfId="0" applyFont="1" applyFill="1" applyBorder="1" applyAlignment="1" applyProtection="1">
      <alignment wrapText="1"/>
      <protection/>
    </xf>
    <xf numFmtId="0" fontId="6" fillId="30" borderId="40" xfId="0" applyFont="1" applyFill="1" applyBorder="1" applyAlignment="1" applyProtection="1">
      <alignment vertical="center" wrapText="1"/>
      <protection/>
    </xf>
    <xf numFmtId="0" fontId="12" fillId="30" borderId="4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wrapText="1"/>
      <protection/>
    </xf>
    <xf numFmtId="0" fontId="13" fillId="30" borderId="0" xfId="0" applyFont="1" applyFill="1" applyBorder="1" applyAlignment="1" applyProtection="1">
      <alignment horizontal="center" vertical="center" textRotation="90" wrapText="1"/>
      <protection/>
    </xf>
    <xf numFmtId="0" fontId="0" fillId="30" borderId="0" xfId="0" applyFill="1" applyBorder="1" applyAlignment="1" applyProtection="1">
      <alignment horizontal="center" vertical="center" wrapText="1"/>
      <protection/>
    </xf>
    <xf numFmtId="0" fontId="15" fillId="30" borderId="0" xfId="0" applyFont="1" applyFill="1" applyBorder="1" applyAlignment="1" applyProtection="1">
      <alignment horizontal="center" vertical="center" wrapText="1"/>
      <protection/>
    </xf>
    <xf numFmtId="0" fontId="13" fillId="30" borderId="39" xfId="0" applyFont="1" applyFill="1" applyBorder="1" applyAlignment="1" applyProtection="1">
      <alignment horizontal="centerContinuous" vertical="center"/>
      <protection/>
    </xf>
    <xf numFmtId="0" fontId="16" fillId="30" borderId="41" xfId="0" applyFont="1" applyFill="1" applyBorder="1" applyAlignment="1" applyProtection="1">
      <alignment horizontal="centerContinuous" vertical="center"/>
      <protection/>
    </xf>
    <xf numFmtId="0" fontId="16" fillId="30" borderId="43" xfId="0" applyFont="1" applyFill="1" applyBorder="1" applyAlignment="1" applyProtection="1">
      <alignment horizontal="centerContinuous" vertical="center"/>
      <protection/>
    </xf>
    <xf numFmtId="0" fontId="17" fillId="30" borderId="44" xfId="0" applyFont="1" applyFill="1" applyBorder="1" applyAlignment="1" applyProtection="1">
      <alignment horizontal="centerContinuous" vertical="center"/>
      <protection/>
    </xf>
    <xf numFmtId="0" fontId="13" fillId="30" borderId="44" xfId="0" applyFont="1" applyFill="1" applyBorder="1" applyAlignment="1" applyProtection="1">
      <alignment horizontal="centerContinuous" vertical="center"/>
      <protection/>
    </xf>
    <xf numFmtId="0" fontId="13" fillId="30" borderId="11" xfId="0" applyFont="1" applyFill="1" applyBorder="1" applyAlignment="1" applyProtection="1">
      <alignment horizontal="centerContinuous" vertical="center"/>
      <protection/>
    </xf>
    <xf numFmtId="0" fontId="13" fillId="30" borderId="46" xfId="0" applyFont="1" applyFill="1" applyBorder="1" applyAlignment="1" applyProtection="1">
      <alignment horizontal="centerContinuous" vertical="center"/>
      <protection/>
    </xf>
    <xf numFmtId="0" fontId="16" fillId="30" borderId="11" xfId="0" applyFont="1" applyFill="1" applyBorder="1" applyAlignment="1" applyProtection="1">
      <alignment horizontal="centerContinuous" vertical="center"/>
      <protection/>
    </xf>
    <xf numFmtId="0" fontId="16" fillId="30" borderId="46" xfId="0" applyFont="1" applyFill="1" applyBorder="1" applyAlignment="1" applyProtection="1">
      <alignment horizontal="centerContinuous" vertical="center"/>
      <protection/>
    </xf>
    <xf numFmtId="0" fontId="17" fillId="30" borderId="40" xfId="0" applyFont="1" applyFill="1" applyBorder="1" applyAlignment="1" applyProtection="1">
      <alignment horizontal="centerContinuous" vertical="center"/>
      <protection/>
    </xf>
    <xf numFmtId="0" fontId="25" fillId="30" borderId="42" xfId="0" applyFont="1" applyFill="1" applyBorder="1" applyAlignment="1" applyProtection="1">
      <alignment horizontal="centerContinuous" vertical="center"/>
      <protection/>
    </xf>
    <xf numFmtId="0" fontId="13" fillId="30" borderId="52" xfId="0" applyFont="1" applyFill="1" applyBorder="1" applyAlignment="1" applyProtection="1">
      <alignment horizontal="centerContinuous" vertical="center"/>
      <protection/>
    </xf>
    <xf numFmtId="0" fontId="0" fillId="30" borderId="0" xfId="0" applyFont="1" applyFill="1" applyBorder="1" applyAlignment="1" applyProtection="1">
      <alignment horizontal="centerContinuous" vertical="center"/>
      <protection/>
    </xf>
    <xf numFmtId="0" fontId="13" fillId="30" borderId="0" xfId="0" applyFont="1" applyFill="1" applyBorder="1" applyAlignment="1" applyProtection="1">
      <alignment horizontal="centerContinuous" vertical="center"/>
      <protection/>
    </xf>
    <xf numFmtId="0" fontId="0" fillId="30" borderId="43" xfId="0" applyFill="1" applyBorder="1" applyAlignment="1" applyProtection="1">
      <alignment horizontal="centerContinuous" vertical="center"/>
      <protection/>
    </xf>
    <xf numFmtId="0" fontId="0" fillId="30" borderId="52" xfId="0" applyFill="1" applyBorder="1" applyAlignment="1" applyProtection="1">
      <alignment horizontal="centerContinuous" vertical="center"/>
      <protection/>
    </xf>
    <xf numFmtId="0" fontId="0" fillId="30" borderId="18" xfId="0" applyFill="1" applyBorder="1" applyAlignment="1" applyProtection="1">
      <alignment/>
      <protection/>
    </xf>
    <xf numFmtId="0" fontId="0" fillId="30" borderId="44" xfId="0" applyFont="1" applyFill="1" applyBorder="1" applyAlignment="1" applyProtection="1">
      <alignment horizontal="center" vertical="center" wrapText="1"/>
      <protection/>
    </xf>
    <xf numFmtId="0" fontId="0" fillId="30" borderId="11" xfId="0" applyFont="1" applyFill="1" applyBorder="1" applyAlignment="1" applyProtection="1">
      <alignment horizontal="center" vertical="center" wrapText="1"/>
      <protection/>
    </xf>
    <xf numFmtId="0" fontId="46" fillId="30" borderId="45" xfId="0" applyFont="1" applyFill="1" applyBorder="1" applyAlignment="1" applyProtection="1">
      <alignment horizontal="center" vertical="center" wrapText="1"/>
      <protection/>
    </xf>
    <xf numFmtId="0" fontId="0" fillId="30" borderId="46" xfId="0" applyFont="1" applyFill="1" applyBorder="1" applyAlignment="1" applyProtection="1">
      <alignment horizontal="center" vertical="center" wrapText="1"/>
      <protection/>
    </xf>
    <xf numFmtId="0" fontId="0" fillId="30" borderId="13" xfId="0" applyFont="1" applyFill="1" applyBorder="1" applyAlignment="1" applyProtection="1">
      <alignment horizontal="centerContinuous" vertical="center" wrapText="1"/>
      <protection/>
    </xf>
    <xf numFmtId="0" fontId="0" fillId="30" borderId="14" xfId="0" applyFont="1" applyFill="1" applyBorder="1" applyAlignment="1" applyProtection="1">
      <alignment horizontal="centerContinuous" vertical="center" wrapText="1"/>
      <protection/>
    </xf>
    <xf numFmtId="0" fontId="46" fillId="30" borderId="53" xfId="0" applyFont="1" applyFill="1" applyBorder="1" applyAlignment="1" applyProtection="1">
      <alignment horizontal="center" vertical="center" wrapText="1"/>
      <protection/>
    </xf>
    <xf numFmtId="0" fontId="0" fillId="30" borderId="15" xfId="0" applyFont="1" applyFill="1" applyBorder="1" applyAlignment="1" applyProtection="1">
      <alignment horizontal="centerContinuous" vertical="center" wrapText="1"/>
      <protection/>
    </xf>
    <xf numFmtId="0" fontId="13" fillId="30" borderId="12" xfId="0" applyFont="1" applyFill="1" applyBorder="1" applyAlignment="1" applyProtection="1">
      <alignment vertical="center" wrapText="1"/>
      <protection/>
    </xf>
    <xf numFmtId="0" fontId="25" fillId="30" borderId="52" xfId="0" applyFont="1" applyFill="1" applyBorder="1" applyAlignment="1" applyProtection="1">
      <alignment vertical="center" wrapText="1"/>
      <protection/>
    </xf>
    <xf numFmtId="0" fontId="13" fillId="30" borderId="64" xfId="0" applyFont="1" applyFill="1" applyBorder="1" applyAlignment="1" applyProtection="1">
      <alignment vertical="center" wrapText="1"/>
      <protection/>
    </xf>
    <xf numFmtId="0" fontId="13" fillId="30" borderId="0" xfId="0" applyFont="1" applyFill="1" applyBorder="1" applyAlignment="1" applyProtection="1">
      <alignment vertical="center" wrapText="1"/>
      <protection/>
    </xf>
    <xf numFmtId="0" fontId="13" fillId="30" borderId="0" xfId="0" applyFont="1" applyFill="1" applyBorder="1" applyAlignment="1" applyProtection="1">
      <alignment horizontal="center" vertical="center" textRotation="90"/>
      <protection/>
    </xf>
    <xf numFmtId="0" fontId="0" fillId="30" borderId="0" xfId="0" applyFill="1" applyBorder="1" applyAlignment="1" applyProtection="1">
      <alignment horizontal="center" vertical="center"/>
      <protection/>
    </xf>
    <xf numFmtId="0" fontId="0" fillId="30" borderId="0" xfId="0" applyFont="1" applyFill="1" applyBorder="1" applyAlignment="1" applyProtection="1">
      <alignment horizontal="center" vertical="center"/>
      <protection/>
    </xf>
    <xf numFmtId="0" fontId="12" fillId="30" borderId="0" xfId="0" applyFont="1" applyFill="1" applyBorder="1" applyAlignment="1" applyProtection="1">
      <alignment horizontal="centerContinuous" vertical="center"/>
      <protection/>
    </xf>
    <xf numFmtId="0" fontId="0" fillId="30" borderId="0" xfId="0" applyFill="1" applyBorder="1" applyAlignment="1" applyProtection="1">
      <alignment horizontal="centerContinuous" vertical="center"/>
      <protection/>
    </xf>
    <xf numFmtId="0" fontId="0" fillId="31" borderId="0" xfId="0" applyFill="1" applyAlignment="1" applyProtection="1">
      <alignment/>
      <protection locked="0"/>
    </xf>
    <xf numFmtId="0" fontId="0" fillId="31" borderId="38" xfId="0" applyFill="1" applyBorder="1" applyAlignment="1" applyProtection="1">
      <alignment horizontal="left" vertical="center"/>
      <protection locked="0"/>
    </xf>
    <xf numFmtId="0" fontId="0" fillId="31" borderId="38" xfId="0" applyFill="1" applyBorder="1" applyAlignment="1" applyProtection="1">
      <alignment vertical="center"/>
      <protection locked="0"/>
    </xf>
    <xf numFmtId="0" fontId="0" fillId="31" borderId="26" xfId="0" applyFill="1" applyBorder="1" applyAlignment="1" applyProtection="1">
      <alignment vertical="center"/>
      <protection locked="0"/>
    </xf>
    <xf numFmtId="0" fontId="0" fillId="31" borderId="26" xfId="0" applyFill="1" applyBorder="1" applyAlignment="1" applyProtection="1">
      <alignment horizontal="left" vertical="center"/>
      <protection locked="0"/>
    </xf>
    <xf numFmtId="0" fontId="0" fillId="31" borderId="65" xfId="0" applyFill="1" applyBorder="1" applyAlignment="1" applyProtection="1">
      <alignment/>
      <protection locked="0"/>
    </xf>
    <xf numFmtId="0" fontId="4" fillId="31" borderId="38" xfId="0" applyFont="1" applyFill="1" applyBorder="1" applyAlignment="1" applyProtection="1">
      <alignment/>
      <protection locked="0"/>
    </xf>
    <xf numFmtId="0" fontId="4" fillId="31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right"/>
      <protection locked="0"/>
    </xf>
    <xf numFmtId="3" fontId="13" fillId="0" borderId="56" xfId="0" applyNumberFormat="1" applyFont="1" applyFill="1" applyBorder="1" applyAlignment="1" applyProtection="1">
      <alignment horizontal="right" vertical="center"/>
      <protection locked="0"/>
    </xf>
    <xf numFmtId="3" fontId="13" fillId="0" borderId="66" xfId="0" applyNumberFormat="1" applyFont="1" applyFill="1" applyBorder="1" applyAlignment="1" applyProtection="1">
      <alignment horizontal="right" vertical="center"/>
      <protection locked="0"/>
    </xf>
    <xf numFmtId="3" fontId="13" fillId="0" borderId="67" xfId="0" applyNumberFormat="1" applyFont="1" applyFill="1" applyBorder="1" applyAlignment="1" applyProtection="1">
      <alignment horizontal="right" vertical="center"/>
      <protection locked="0"/>
    </xf>
    <xf numFmtId="3" fontId="4" fillId="0" borderId="68" xfId="0" applyNumberFormat="1" applyFont="1" applyFill="1" applyBorder="1" applyAlignment="1" applyProtection="1">
      <alignment vertical="center"/>
      <protection locked="0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3" fontId="52" fillId="0" borderId="69" xfId="0" applyNumberFormat="1" applyFont="1" applyFill="1" applyBorder="1" applyAlignment="1" applyProtection="1">
      <alignment vertical="center"/>
      <protection locked="0"/>
    </xf>
    <xf numFmtId="3" fontId="4" fillId="0" borderId="70" xfId="0" applyNumberFormat="1" applyFont="1" applyFill="1" applyBorder="1" applyAlignment="1" applyProtection="1">
      <alignment vertical="center"/>
      <protection locked="0"/>
    </xf>
    <xf numFmtId="3" fontId="4" fillId="0" borderId="71" xfId="0" applyNumberFormat="1" applyFont="1" applyFill="1" applyBorder="1" applyAlignment="1" applyProtection="1">
      <alignment vertical="center"/>
      <protection locked="0"/>
    </xf>
    <xf numFmtId="3" fontId="4" fillId="0" borderId="69" xfId="0" applyNumberFormat="1" applyFont="1" applyFill="1" applyBorder="1" applyAlignment="1" applyProtection="1">
      <alignment vertical="center"/>
      <protection locked="0"/>
    </xf>
    <xf numFmtId="0" fontId="0" fillId="31" borderId="38" xfId="0" applyFill="1" applyBorder="1" applyAlignment="1" applyProtection="1">
      <alignment/>
      <protection locked="0"/>
    </xf>
    <xf numFmtId="0" fontId="0" fillId="31" borderId="26" xfId="0" applyFill="1" applyBorder="1" applyAlignment="1" applyProtection="1">
      <alignment/>
      <protection locked="0"/>
    </xf>
    <xf numFmtId="0" fontId="11" fillId="0" borderId="0" xfId="55" applyFont="1" applyAlignment="1" applyProtection="1">
      <alignment horizontal="left" vertical="center" wrapText="1"/>
      <protection locked="0"/>
    </xf>
    <xf numFmtId="0" fontId="11" fillId="0" borderId="0" xfId="55" applyFont="1" applyAlignment="1" applyProtection="1" quotePrefix="1">
      <alignment horizontal="left" vertical="center" wrapText="1"/>
      <protection locked="0"/>
    </xf>
    <xf numFmtId="3" fontId="12" fillId="0" borderId="44" xfId="0" applyNumberFormat="1" applyFont="1" applyFill="1" applyBorder="1" applyAlignment="1" applyProtection="1">
      <alignment vertical="center"/>
      <protection locked="0"/>
    </xf>
    <xf numFmtId="3" fontId="12" fillId="0" borderId="66" xfId="0" applyNumberFormat="1" applyFont="1" applyFill="1" applyBorder="1" applyAlignment="1" applyProtection="1">
      <alignment vertical="center"/>
      <protection locked="0"/>
    </xf>
    <xf numFmtId="3" fontId="12" fillId="0" borderId="67" xfId="0" applyNumberFormat="1" applyFont="1" applyFill="1" applyBorder="1" applyAlignment="1" applyProtection="1">
      <alignment vertical="center"/>
      <protection locked="0"/>
    </xf>
    <xf numFmtId="3" fontId="53" fillId="0" borderId="72" xfId="0" applyNumberFormat="1" applyFont="1" applyFill="1" applyBorder="1" applyAlignment="1" applyProtection="1">
      <alignment vertical="center"/>
      <protection locked="0"/>
    </xf>
    <xf numFmtId="3" fontId="12" fillId="0" borderId="60" xfId="0" applyNumberFormat="1" applyFont="1" applyFill="1" applyBorder="1" applyAlignment="1" applyProtection="1">
      <alignment vertical="center"/>
      <protection locked="0"/>
    </xf>
    <xf numFmtId="3" fontId="12" fillId="0" borderId="46" xfId="0" applyNumberFormat="1" applyFont="1" applyFill="1" applyBorder="1" applyAlignment="1" applyProtection="1">
      <alignment vertical="center"/>
      <protection locked="0"/>
    </xf>
    <xf numFmtId="3" fontId="12" fillId="0" borderId="72" xfId="0" applyNumberFormat="1" applyFont="1" applyFill="1" applyBorder="1" applyAlignment="1" applyProtection="1">
      <alignment vertical="center"/>
      <protection locked="0"/>
    </xf>
    <xf numFmtId="0" fontId="0" fillId="30" borderId="0" xfId="0" applyFill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3" fontId="13" fillId="0" borderId="73" xfId="60" applyNumberFormat="1" applyFont="1" applyFill="1" applyBorder="1" applyAlignment="1" applyProtection="1">
      <alignment horizontal="right" vertical="center"/>
      <protection locked="0"/>
    </xf>
    <xf numFmtId="3" fontId="13" fillId="0" borderId="74" xfId="60" applyNumberFormat="1" applyFont="1" applyFill="1" applyBorder="1" applyAlignment="1" applyProtection="1">
      <alignment horizontal="right" vertical="center"/>
      <protection locked="0"/>
    </xf>
    <xf numFmtId="3" fontId="13" fillId="0" borderId="75" xfId="60" applyNumberFormat="1" applyFont="1" applyFill="1" applyBorder="1" applyAlignment="1" applyProtection="1">
      <alignment horizontal="righ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/>
      <protection locked="0"/>
    </xf>
    <xf numFmtId="3" fontId="13" fillId="0" borderId="76" xfId="60" applyNumberFormat="1" applyFont="1" applyFill="1" applyBorder="1" applyAlignment="1" applyProtection="1">
      <alignment horizontal="right" vertical="center"/>
      <protection locked="0"/>
    </xf>
    <xf numFmtId="3" fontId="13" fillId="0" borderId="77" xfId="60" applyNumberFormat="1" applyFont="1" applyFill="1" applyBorder="1" applyAlignment="1" applyProtection="1">
      <alignment horizontal="right" vertical="center"/>
      <protection locked="0"/>
    </xf>
    <xf numFmtId="3" fontId="13" fillId="0" borderId="78" xfId="60" applyNumberFormat="1" applyFont="1" applyFill="1" applyBorder="1" applyAlignment="1" applyProtection="1">
      <alignment horizontal="right" vertical="center"/>
      <protection locked="0"/>
    </xf>
    <xf numFmtId="3" fontId="13" fillId="0" borderId="79" xfId="60" applyNumberFormat="1" applyFont="1" applyFill="1" applyBorder="1" applyAlignment="1" applyProtection="1">
      <alignment horizontal="right" vertical="center"/>
      <protection locked="0"/>
    </xf>
    <xf numFmtId="3" fontId="13" fillId="0" borderId="80" xfId="0" applyNumberFormat="1" applyFont="1" applyFill="1" applyBorder="1" applyAlignment="1" applyProtection="1">
      <alignment horizontal="right" vertical="center"/>
      <protection locked="0"/>
    </xf>
    <xf numFmtId="3" fontId="0" fillId="0" borderId="24" xfId="60" applyNumberFormat="1" applyFont="1" applyFill="1" applyBorder="1" applyAlignment="1" applyProtection="1">
      <alignment horizontal="right" vertical="center"/>
      <protection locked="0"/>
    </xf>
    <xf numFmtId="3" fontId="0" fillId="0" borderId="25" xfId="60" applyNumberFormat="1" applyFont="1" applyFill="1" applyBorder="1" applyAlignment="1" applyProtection="1">
      <alignment horizontal="right" vertical="center"/>
      <protection locked="0"/>
    </xf>
    <xf numFmtId="3" fontId="0" fillId="0" borderId="81" xfId="60" applyNumberFormat="1" applyFont="1" applyFill="1" applyBorder="1" applyAlignment="1" applyProtection="1">
      <alignment horizontal="right" vertical="center"/>
      <protection locked="0"/>
    </xf>
    <xf numFmtId="3" fontId="0" fillId="0" borderId="82" xfId="0" applyNumberFormat="1" applyFont="1" applyFill="1" applyBorder="1" applyAlignment="1" applyProtection="1">
      <alignment horizontal="right" vertical="center"/>
      <protection locked="0"/>
    </xf>
    <xf numFmtId="3" fontId="0" fillId="0" borderId="28" xfId="60" applyNumberFormat="1" applyFont="1" applyFill="1" applyBorder="1" applyAlignment="1" applyProtection="1">
      <alignment horizontal="right" vertical="center"/>
      <protection locked="0"/>
    </xf>
    <xf numFmtId="3" fontId="46" fillId="0" borderId="24" xfId="60" applyNumberFormat="1" applyFont="1" applyFill="1" applyBorder="1" applyAlignment="1" applyProtection="1">
      <alignment horizontal="right" vertical="center"/>
      <protection locked="0"/>
    </xf>
    <xf numFmtId="3" fontId="46" fillId="0" borderId="25" xfId="60" applyNumberFormat="1" applyFont="1" applyFill="1" applyBorder="1" applyAlignment="1" applyProtection="1">
      <alignment horizontal="right" vertical="center"/>
      <protection locked="0"/>
    </xf>
    <xf numFmtId="3" fontId="46" fillId="0" borderId="81" xfId="60" applyNumberFormat="1" applyFont="1" applyFill="1" applyBorder="1" applyAlignment="1" applyProtection="1">
      <alignment horizontal="right" vertical="center"/>
      <protection locked="0"/>
    </xf>
    <xf numFmtId="3" fontId="46" fillId="0" borderId="82" xfId="0" applyNumberFormat="1" applyFont="1" applyFill="1" applyBorder="1" applyAlignment="1" applyProtection="1">
      <alignment horizontal="right" vertical="center"/>
      <protection locked="0"/>
    </xf>
    <xf numFmtId="3" fontId="13" fillId="0" borderId="24" xfId="60" applyNumberFormat="1" applyFont="1" applyFill="1" applyBorder="1" applyAlignment="1" applyProtection="1">
      <alignment horizontal="right" vertical="center"/>
      <protection locked="0"/>
    </xf>
    <xf numFmtId="3" fontId="13" fillId="0" borderId="25" xfId="60" applyNumberFormat="1" applyFont="1" applyFill="1" applyBorder="1" applyAlignment="1" applyProtection="1">
      <alignment horizontal="right" vertical="center"/>
      <protection locked="0"/>
    </xf>
    <xf numFmtId="3" fontId="13" fillId="0" borderId="81" xfId="60" applyNumberFormat="1" applyFont="1" applyFill="1" applyBorder="1" applyAlignment="1" applyProtection="1">
      <alignment horizontal="right" vertical="center"/>
      <protection locked="0"/>
    </xf>
    <xf numFmtId="3" fontId="13" fillId="0" borderId="82" xfId="0" applyNumberFormat="1" applyFont="1" applyFill="1" applyBorder="1" applyAlignment="1" applyProtection="1">
      <alignment horizontal="right" vertical="center"/>
      <protection locked="0"/>
    </xf>
    <xf numFmtId="3" fontId="46" fillId="0" borderId="52" xfId="0" applyNumberFormat="1" applyFont="1" applyFill="1" applyBorder="1" applyAlignment="1" applyProtection="1">
      <alignment horizontal="right" vertical="center"/>
      <protection locked="0"/>
    </xf>
    <xf numFmtId="3" fontId="25" fillId="0" borderId="83" xfId="60" applyNumberFormat="1" applyFont="1" applyFill="1" applyBorder="1" applyAlignment="1" applyProtection="1">
      <alignment horizontal="right" vertical="center"/>
      <protection locked="0"/>
    </xf>
    <xf numFmtId="3" fontId="25" fillId="0" borderId="84" xfId="60" applyNumberFormat="1" applyFont="1" applyFill="1" applyBorder="1" applyAlignment="1" applyProtection="1">
      <alignment horizontal="right" vertical="center"/>
      <protection locked="0"/>
    </xf>
    <xf numFmtId="3" fontId="25" fillId="0" borderId="85" xfId="60" applyNumberFormat="1" applyFont="1" applyFill="1" applyBorder="1" applyAlignment="1" applyProtection="1">
      <alignment horizontal="right" vertical="center"/>
      <protection locked="0"/>
    </xf>
    <xf numFmtId="3" fontId="25" fillId="0" borderId="86" xfId="0" applyNumberFormat="1" applyFont="1" applyFill="1" applyBorder="1" applyAlignment="1" applyProtection="1">
      <alignment horizontal="right" vertical="center"/>
      <protection locked="0"/>
    </xf>
    <xf numFmtId="3" fontId="0" fillId="0" borderId="77" xfId="60" applyNumberFormat="1" applyFont="1" applyFill="1" applyBorder="1" applyAlignment="1" applyProtection="1">
      <alignment horizontal="right" vertical="center"/>
      <protection locked="0"/>
    </xf>
    <xf numFmtId="3" fontId="0" fillId="0" borderId="78" xfId="60" applyNumberFormat="1" applyFont="1" applyFill="1" applyBorder="1" applyAlignment="1" applyProtection="1">
      <alignment horizontal="right" vertical="center"/>
      <protection locked="0"/>
    </xf>
    <xf numFmtId="3" fontId="0" fillId="0" borderId="79" xfId="60" applyNumberFormat="1" applyFont="1" applyFill="1" applyBorder="1" applyAlignment="1" applyProtection="1">
      <alignment horizontal="right" vertical="center"/>
      <protection locked="0"/>
    </xf>
    <xf numFmtId="3" fontId="0" fillId="0" borderId="80" xfId="0" applyNumberFormat="1" applyFont="1" applyFill="1" applyBorder="1" applyAlignment="1" applyProtection="1">
      <alignment horizontal="right" vertical="center"/>
      <protection locked="0"/>
    </xf>
    <xf numFmtId="3" fontId="0" fillId="0" borderId="87" xfId="60" applyNumberFormat="1" applyFont="1" applyFill="1" applyBorder="1" applyAlignment="1" applyProtection="1">
      <alignment horizontal="right" vertical="center"/>
      <protection locked="0"/>
    </xf>
    <xf numFmtId="3" fontId="0" fillId="0" borderId="88" xfId="60" applyNumberFormat="1" applyFont="1" applyFill="1" applyBorder="1" applyAlignment="1" applyProtection="1">
      <alignment horizontal="right" vertical="center"/>
      <protection locked="0"/>
    </xf>
    <xf numFmtId="3" fontId="0" fillId="0" borderId="89" xfId="60" applyNumberFormat="1" applyFont="1" applyFill="1" applyBorder="1" applyAlignment="1" applyProtection="1">
      <alignment horizontal="right" vertical="center"/>
      <protection locked="0"/>
    </xf>
    <xf numFmtId="3" fontId="0" fillId="0" borderId="90" xfId="60" applyNumberFormat="1" applyFont="1" applyFill="1" applyBorder="1" applyAlignment="1" applyProtection="1">
      <alignment horizontal="right" vertical="center"/>
      <protection locked="0"/>
    </xf>
    <xf numFmtId="3" fontId="0" fillId="0" borderId="91" xfId="0" applyNumberFormat="1" applyFont="1" applyFill="1" applyBorder="1" applyAlignment="1" applyProtection="1">
      <alignment horizontal="right" vertical="center"/>
      <protection locked="0"/>
    </xf>
    <xf numFmtId="3" fontId="0" fillId="0" borderId="92" xfId="60" applyNumberFormat="1" applyFont="1" applyFill="1" applyBorder="1" applyAlignment="1" applyProtection="1">
      <alignment horizontal="right" vertical="center"/>
      <protection locked="0"/>
    </xf>
    <xf numFmtId="3" fontId="46" fillId="0" borderId="83" xfId="60" applyNumberFormat="1" applyFont="1" applyFill="1" applyBorder="1" applyAlignment="1" applyProtection="1">
      <alignment horizontal="right" vertical="center"/>
      <protection locked="0"/>
    </xf>
    <xf numFmtId="3" fontId="46" fillId="0" borderId="84" xfId="60" applyNumberFormat="1" applyFont="1" applyFill="1" applyBorder="1" applyAlignment="1" applyProtection="1">
      <alignment horizontal="right" vertical="center"/>
      <protection locked="0"/>
    </xf>
    <xf numFmtId="3" fontId="46" fillId="0" borderId="85" xfId="60" applyNumberFormat="1" applyFont="1" applyFill="1" applyBorder="1" applyAlignment="1" applyProtection="1">
      <alignment horizontal="right" vertical="center"/>
      <protection locked="0"/>
    </xf>
    <xf numFmtId="3" fontId="46" fillId="0" borderId="86" xfId="0" applyNumberFormat="1" applyFont="1" applyFill="1" applyBorder="1" applyAlignment="1" applyProtection="1">
      <alignment horizontal="right" vertical="center"/>
      <protection locked="0"/>
    </xf>
    <xf numFmtId="3" fontId="46" fillId="0" borderId="93" xfId="60" applyNumberFormat="1" applyFont="1" applyFill="1" applyBorder="1" applyAlignment="1" applyProtection="1">
      <alignment horizontal="right" vertical="center"/>
      <protection locked="0"/>
    </xf>
    <xf numFmtId="3" fontId="4" fillId="0" borderId="94" xfId="0" applyNumberFormat="1" applyFont="1" applyFill="1" applyBorder="1" applyAlignment="1" applyProtection="1">
      <alignment vertical="center"/>
      <protection locked="0"/>
    </xf>
    <xf numFmtId="3" fontId="4" fillId="0" borderId="95" xfId="0" applyNumberFormat="1" applyFont="1" applyFill="1" applyBorder="1" applyAlignment="1" applyProtection="1">
      <alignment vertical="center"/>
      <protection locked="0"/>
    </xf>
    <xf numFmtId="3" fontId="4" fillId="0" borderId="96" xfId="0" applyNumberFormat="1" applyFont="1" applyFill="1" applyBorder="1" applyAlignment="1" applyProtection="1">
      <alignment vertical="center"/>
      <protection locked="0"/>
    </xf>
    <xf numFmtId="3" fontId="4" fillId="0" borderId="97" xfId="0" applyNumberFormat="1" applyFont="1" applyFill="1" applyBorder="1" applyAlignment="1" applyProtection="1">
      <alignment vertical="center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3" fontId="52" fillId="0" borderId="98" xfId="0" applyNumberFormat="1" applyFont="1" applyFill="1" applyBorder="1" applyAlignment="1" applyProtection="1">
      <alignment vertical="center"/>
      <protection locked="0"/>
    </xf>
    <xf numFmtId="3" fontId="4" fillId="0" borderId="99" xfId="0" applyNumberFormat="1" applyFont="1" applyFill="1" applyBorder="1" applyAlignment="1" applyProtection="1">
      <alignment vertical="center"/>
      <protection locked="0"/>
    </xf>
    <xf numFmtId="3" fontId="4" fillId="0" borderId="82" xfId="0" applyNumberFormat="1" applyFont="1" applyFill="1" applyBorder="1" applyAlignment="1" applyProtection="1">
      <alignment vertical="center"/>
      <protection locked="0"/>
    </xf>
    <xf numFmtId="3" fontId="4" fillId="0" borderId="98" xfId="0" applyNumberFormat="1" applyFont="1" applyFill="1" applyBorder="1" applyAlignment="1" applyProtection="1">
      <alignment vertical="center"/>
      <protection locked="0"/>
    </xf>
    <xf numFmtId="3" fontId="4" fillId="0" borderId="100" xfId="0" applyNumberFormat="1" applyFont="1" applyFill="1" applyBorder="1" applyAlignment="1" applyProtection="1">
      <alignment vertical="center"/>
      <protection locked="0"/>
    </xf>
    <xf numFmtId="3" fontId="4" fillId="0" borderId="101" xfId="0" applyNumberFormat="1" applyFont="1" applyFill="1" applyBorder="1" applyAlignment="1" applyProtection="1">
      <alignment vertical="center"/>
      <protection locked="0"/>
    </xf>
    <xf numFmtId="3" fontId="4" fillId="0" borderId="89" xfId="0" applyNumberFormat="1" applyFont="1" applyFill="1" applyBorder="1" applyAlignment="1" applyProtection="1">
      <alignment vertical="center"/>
      <protection locked="0"/>
    </xf>
    <xf numFmtId="3" fontId="52" fillId="0" borderId="102" xfId="0" applyNumberFormat="1" applyFont="1" applyFill="1" applyBorder="1" applyAlignment="1" applyProtection="1">
      <alignment vertical="center"/>
      <protection locked="0"/>
    </xf>
    <xf numFmtId="3" fontId="4" fillId="0" borderId="103" xfId="0" applyNumberFormat="1" applyFont="1" applyFill="1" applyBorder="1" applyAlignment="1" applyProtection="1">
      <alignment vertical="center"/>
      <protection locked="0"/>
    </xf>
    <xf numFmtId="3" fontId="4" fillId="0" borderId="91" xfId="0" applyNumberFormat="1" applyFont="1" applyFill="1" applyBorder="1" applyAlignment="1" applyProtection="1">
      <alignment vertical="center"/>
      <protection locked="0"/>
    </xf>
    <xf numFmtId="3" fontId="4" fillId="0" borderId="102" xfId="0" applyNumberFormat="1" applyFont="1" applyFill="1" applyBorder="1" applyAlignment="1" applyProtection="1">
      <alignment vertical="center"/>
      <protection locked="0"/>
    </xf>
    <xf numFmtId="3" fontId="4" fillId="0" borderId="104" xfId="0" applyNumberFormat="1" applyFont="1" applyFill="1" applyBorder="1" applyAlignment="1" applyProtection="1">
      <alignment vertical="center"/>
      <protection locked="0"/>
    </xf>
    <xf numFmtId="3" fontId="4" fillId="0" borderId="105" xfId="0" applyNumberFormat="1" applyFont="1" applyFill="1" applyBorder="1" applyAlignment="1" applyProtection="1">
      <alignment vertical="center"/>
      <protection locked="0"/>
    </xf>
    <xf numFmtId="3" fontId="4" fillId="0" borderId="35" xfId="0" applyNumberFormat="1" applyFont="1" applyFill="1" applyBorder="1" applyAlignment="1" applyProtection="1">
      <alignment vertical="center"/>
      <protection locked="0"/>
    </xf>
    <xf numFmtId="3" fontId="52" fillId="0" borderId="106" xfId="0" applyNumberFormat="1" applyFont="1" applyFill="1" applyBorder="1" applyAlignment="1" applyProtection="1">
      <alignment vertical="center"/>
      <protection locked="0"/>
    </xf>
    <xf numFmtId="3" fontId="4" fillId="0" borderId="107" xfId="0" applyNumberFormat="1" applyFont="1" applyFill="1" applyBorder="1" applyAlignment="1" applyProtection="1">
      <alignment vertical="center"/>
      <protection locked="0"/>
    </xf>
    <xf numFmtId="3" fontId="4" fillId="0" borderId="64" xfId="0" applyNumberFormat="1" applyFont="1" applyFill="1" applyBorder="1" applyAlignment="1" applyProtection="1">
      <alignment vertical="center"/>
      <protection locked="0"/>
    </xf>
    <xf numFmtId="3" fontId="4" fillId="0" borderId="106" xfId="0" applyNumberFormat="1" applyFont="1" applyFill="1" applyBorder="1" applyAlignment="1" applyProtection="1">
      <alignment vertical="center"/>
      <protection locked="0"/>
    </xf>
    <xf numFmtId="3" fontId="4" fillId="0" borderId="73" xfId="0" applyNumberFormat="1" applyFont="1" applyFill="1" applyBorder="1" applyAlignment="1" applyProtection="1">
      <alignment vertical="center"/>
      <protection locked="0"/>
    </xf>
    <xf numFmtId="3" fontId="4" fillId="0" borderId="74" xfId="0" applyNumberFormat="1" applyFont="1" applyFill="1" applyBorder="1" applyAlignment="1" applyProtection="1">
      <alignment vertical="center"/>
      <protection locked="0"/>
    </xf>
    <xf numFmtId="3" fontId="4" fillId="0" borderId="108" xfId="0" applyNumberFormat="1" applyFont="1" applyFill="1" applyBorder="1" applyAlignment="1" applyProtection="1">
      <alignment vertical="center"/>
      <protection locked="0"/>
    </xf>
    <xf numFmtId="3" fontId="4" fillId="0" borderId="63" xfId="0" applyNumberFormat="1" applyFont="1" applyFill="1" applyBorder="1" applyAlignment="1" applyProtection="1">
      <alignment vertical="center"/>
      <protection locked="0"/>
    </xf>
    <xf numFmtId="3" fontId="4" fillId="0" borderId="77" xfId="0" applyNumberFormat="1" applyFont="1" applyFill="1" applyBorder="1" applyAlignment="1" applyProtection="1">
      <alignment vertical="center"/>
      <protection locked="0"/>
    </xf>
    <xf numFmtId="3" fontId="4" fillId="0" borderId="78" xfId="0" applyNumberFormat="1" applyFont="1" applyFill="1" applyBorder="1" applyAlignment="1" applyProtection="1">
      <alignment vertical="center"/>
      <protection locked="0"/>
    </xf>
    <xf numFmtId="3" fontId="4" fillId="0" borderId="109" xfId="0" applyNumberFormat="1" applyFont="1" applyFill="1" applyBorder="1" applyAlignment="1" applyProtection="1">
      <alignment vertical="center"/>
      <protection locked="0"/>
    </xf>
    <xf numFmtId="3" fontId="4" fillId="0" borderId="80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3" fontId="52" fillId="0" borderId="110" xfId="0" applyNumberFormat="1" applyFont="1" applyFill="1" applyBorder="1" applyAlignment="1" applyProtection="1">
      <alignment vertical="center"/>
      <protection locked="0"/>
    </xf>
    <xf numFmtId="3" fontId="52" fillId="0" borderId="111" xfId="0" applyNumberFormat="1" applyFont="1" applyFill="1" applyBorder="1" applyAlignment="1" applyProtection="1">
      <alignment vertical="center"/>
      <protection locked="0"/>
    </xf>
    <xf numFmtId="3" fontId="52" fillId="0" borderId="112" xfId="0" applyNumberFormat="1" applyFont="1" applyFill="1" applyBorder="1" applyAlignment="1" applyProtection="1">
      <alignment vertical="center"/>
      <protection locked="0"/>
    </xf>
    <xf numFmtId="3" fontId="52" fillId="0" borderId="113" xfId="0" applyNumberFormat="1" applyFont="1" applyFill="1" applyBorder="1" applyAlignment="1" applyProtection="1">
      <alignment vertical="center"/>
      <protection locked="0"/>
    </xf>
    <xf numFmtId="3" fontId="4" fillId="0" borderId="88" xfId="0" applyNumberFormat="1" applyFont="1" applyFill="1" applyBorder="1" applyAlignment="1" applyProtection="1">
      <alignment vertical="center"/>
      <protection locked="0"/>
    </xf>
    <xf numFmtId="3" fontId="4" fillId="0" borderId="66" xfId="0" applyNumberFormat="1" applyFont="1" applyFill="1" applyBorder="1" applyAlignment="1" applyProtection="1">
      <alignment vertical="center"/>
      <protection locked="0"/>
    </xf>
    <xf numFmtId="3" fontId="4" fillId="0" borderId="67" xfId="0" applyNumberFormat="1" applyFont="1" applyFill="1" applyBorder="1" applyAlignment="1" applyProtection="1">
      <alignment vertical="center"/>
      <protection locked="0"/>
    </xf>
    <xf numFmtId="3" fontId="4" fillId="0" borderId="72" xfId="0" applyNumberFormat="1" applyFont="1" applyFill="1" applyBorder="1" applyAlignment="1" applyProtection="1">
      <alignment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3" fontId="0" fillId="0" borderId="73" xfId="0" applyNumberFormat="1" applyFill="1" applyBorder="1" applyAlignment="1" applyProtection="1">
      <alignment horizontal="right" vertical="center"/>
      <protection locked="0"/>
    </xf>
    <xf numFmtId="3" fontId="0" fillId="0" borderId="74" xfId="0" applyNumberFormat="1" applyFill="1" applyBorder="1" applyAlignment="1" applyProtection="1">
      <alignment horizontal="right" vertical="center"/>
      <protection locked="0"/>
    </xf>
    <xf numFmtId="3" fontId="46" fillId="0" borderId="114" xfId="0" applyNumberFormat="1" applyFont="1" applyFill="1" applyBorder="1" applyAlignment="1" applyProtection="1">
      <alignment horizontal="right" vertical="center"/>
      <protection locked="0"/>
    </xf>
    <xf numFmtId="3" fontId="0" fillId="0" borderId="115" xfId="0" applyNumberFormat="1" applyFill="1" applyBorder="1" applyAlignment="1" applyProtection="1">
      <alignment horizontal="right" vertical="center"/>
      <protection locked="0"/>
    </xf>
    <xf numFmtId="3" fontId="0" fillId="0" borderId="76" xfId="0" applyNumberFormat="1" applyFill="1" applyBorder="1" applyAlignment="1" applyProtection="1">
      <alignment horizontal="right" vertical="center"/>
      <protection locked="0"/>
    </xf>
    <xf numFmtId="3" fontId="0" fillId="0" borderId="77" xfId="0" applyNumberFormat="1" applyFill="1" applyBorder="1" applyAlignment="1" applyProtection="1">
      <alignment horizontal="right" vertical="center"/>
      <protection locked="0"/>
    </xf>
    <xf numFmtId="3" fontId="0" fillId="0" borderId="78" xfId="0" applyNumberFormat="1" applyFill="1" applyBorder="1" applyAlignment="1" applyProtection="1">
      <alignment horizontal="right" vertical="center"/>
      <protection locked="0"/>
    </xf>
    <xf numFmtId="3" fontId="46" fillId="0" borderId="38" xfId="0" applyNumberFormat="1" applyFont="1" applyFill="1" applyBorder="1" applyAlignment="1" applyProtection="1">
      <alignment horizontal="right" vertical="center"/>
      <protection locked="0"/>
    </xf>
    <xf numFmtId="3" fontId="0" fillId="0" borderId="116" xfId="0" applyNumberFormat="1" applyFill="1" applyBorder="1" applyAlignment="1" applyProtection="1">
      <alignment horizontal="right" vertical="center"/>
      <protection locked="0"/>
    </xf>
    <xf numFmtId="3" fontId="0" fillId="0" borderId="87" xfId="0" applyNumberFormat="1" applyFill="1" applyBorder="1" applyAlignment="1" applyProtection="1">
      <alignment horizontal="right" vertical="center"/>
      <protection locked="0"/>
    </xf>
    <xf numFmtId="3" fontId="0" fillId="0" borderId="83" xfId="0" applyNumberFormat="1" applyFill="1" applyBorder="1" applyAlignment="1" applyProtection="1">
      <alignment horizontal="right" vertical="center"/>
      <protection locked="0"/>
    </xf>
    <xf numFmtId="3" fontId="0" fillId="0" borderId="84" xfId="0" applyNumberFormat="1" applyFill="1" applyBorder="1" applyAlignment="1" applyProtection="1">
      <alignment horizontal="right" vertical="center"/>
      <protection locked="0"/>
    </xf>
    <xf numFmtId="3" fontId="46" fillId="0" borderId="117" xfId="0" applyNumberFormat="1" applyFont="1" applyFill="1" applyBorder="1" applyAlignment="1" applyProtection="1">
      <alignment horizontal="right" vertical="center"/>
      <protection locked="0"/>
    </xf>
    <xf numFmtId="3" fontId="0" fillId="0" borderId="118" xfId="0" applyNumberFormat="1" applyFill="1" applyBorder="1" applyAlignment="1" applyProtection="1">
      <alignment horizontal="right" vertical="center"/>
      <protection locked="0"/>
    </xf>
    <xf numFmtId="3" fontId="0" fillId="0" borderId="93" xfId="0" applyNumberFormat="1" applyFill="1" applyBorder="1" applyAlignment="1" applyProtection="1">
      <alignment horizontal="right" vertical="center"/>
      <protection locked="0"/>
    </xf>
    <xf numFmtId="3" fontId="0" fillId="0" borderId="88" xfId="0" applyNumberFormat="1" applyFill="1" applyBorder="1" applyAlignment="1" applyProtection="1">
      <alignment horizontal="right" vertical="center"/>
      <protection locked="0"/>
    </xf>
    <xf numFmtId="3" fontId="0" fillId="0" borderId="89" xfId="0" applyNumberFormat="1" applyFill="1" applyBorder="1" applyAlignment="1" applyProtection="1">
      <alignment horizontal="right" vertical="center"/>
      <protection locked="0"/>
    </xf>
    <xf numFmtId="3" fontId="46" fillId="0" borderId="65" xfId="0" applyNumberFormat="1" applyFont="1" applyFill="1" applyBorder="1" applyAlignment="1" applyProtection="1">
      <alignment horizontal="right" vertical="center"/>
      <protection locked="0"/>
    </xf>
    <xf numFmtId="3" fontId="0" fillId="0" borderId="119" xfId="0" applyNumberFormat="1" applyFill="1" applyBorder="1" applyAlignment="1" applyProtection="1">
      <alignment horizontal="right" vertical="center"/>
      <protection locked="0"/>
    </xf>
    <xf numFmtId="3" fontId="0" fillId="0" borderId="92" xfId="0" applyNumberFormat="1" applyFill="1" applyBorder="1" applyAlignment="1" applyProtection="1">
      <alignment horizontal="right" vertical="center"/>
      <protection locked="0"/>
    </xf>
    <xf numFmtId="3" fontId="46" fillId="0" borderId="83" xfId="0" applyNumberFormat="1" applyFont="1" applyFill="1" applyBorder="1" applyAlignment="1" applyProtection="1">
      <alignment horizontal="right" vertical="center"/>
      <protection locked="0"/>
    </xf>
    <xf numFmtId="3" fontId="46" fillId="0" borderId="84" xfId="0" applyNumberFormat="1" applyFont="1" applyFill="1" applyBorder="1" applyAlignment="1" applyProtection="1">
      <alignment horizontal="right" vertical="center"/>
      <protection locked="0"/>
    </xf>
    <xf numFmtId="3" fontId="46" fillId="0" borderId="117" xfId="0" applyNumberFormat="1" applyFont="1" applyFill="1" applyBorder="1" applyAlignment="1" applyProtection="1">
      <alignment horizontal="right" vertical="center"/>
      <protection locked="0"/>
    </xf>
    <xf numFmtId="3" fontId="46" fillId="0" borderId="118" xfId="0" applyNumberFormat="1" applyFont="1" applyFill="1" applyBorder="1" applyAlignment="1" applyProtection="1">
      <alignment horizontal="right" vertical="center"/>
      <protection locked="0"/>
    </xf>
    <xf numFmtId="3" fontId="46" fillId="0" borderId="93" xfId="0" applyNumberFormat="1" applyFont="1" applyFill="1" applyBorder="1" applyAlignment="1" applyProtection="1">
      <alignment horizontal="right" vertical="center"/>
      <protection locked="0"/>
    </xf>
    <xf numFmtId="0" fontId="6" fillId="30" borderId="120" xfId="0" applyFont="1" applyFill="1" applyBorder="1" applyAlignment="1" applyProtection="1">
      <alignment horizontal="center" vertical="top" wrapText="1"/>
      <protection/>
    </xf>
    <xf numFmtId="0" fontId="13" fillId="30" borderId="11" xfId="0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locked="0"/>
    </xf>
    <xf numFmtId="1" fontId="0" fillId="31" borderId="0" xfId="0" applyNumberFormat="1" applyFill="1" applyAlignment="1" applyProtection="1">
      <alignment/>
      <protection locked="0"/>
    </xf>
    <xf numFmtId="0" fontId="28" fillId="0" borderId="0" xfId="0" applyFont="1" applyAlignment="1" applyProtection="1">
      <alignment horizontal="left" vertical="center"/>
      <protection/>
    </xf>
    <xf numFmtId="0" fontId="14" fillId="30" borderId="0" xfId="0" applyFont="1" applyFill="1" applyAlignment="1" applyProtection="1" quotePrefix="1">
      <alignment/>
      <protection/>
    </xf>
    <xf numFmtId="0" fontId="17" fillId="30" borderId="0" xfId="0" applyFont="1" applyFill="1" applyAlignment="1" applyProtection="1">
      <alignment/>
      <protection/>
    </xf>
    <xf numFmtId="0" fontId="0" fillId="31" borderId="121" xfId="0" applyFill="1" applyBorder="1" applyAlignment="1" applyProtection="1">
      <alignment/>
      <protection locked="0"/>
    </xf>
    <xf numFmtId="0" fontId="0" fillId="31" borderId="122" xfId="0" applyFill="1" applyBorder="1" applyAlignment="1" applyProtection="1">
      <alignment/>
      <protection locked="0"/>
    </xf>
    <xf numFmtId="0" fontId="51" fillId="30" borderId="18" xfId="60" applyFont="1" applyFill="1" applyBorder="1" applyProtection="1">
      <alignment/>
      <protection/>
    </xf>
    <xf numFmtId="0" fontId="45" fillId="30" borderId="40" xfId="60" applyFont="1" applyFill="1" applyBorder="1" applyAlignment="1" applyProtection="1">
      <alignment horizontal="left" indent="1"/>
      <protection/>
    </xf>
    <xf numFmtId="3" fontId="45" fillId="0" borderId="24" xfId="60" applyNumberFormat="1" applyFont="1" applyFill="1" applyBorder="1" applyAlignment="1" applyProtection="1">
      <alignment horizontal="right" vertical="center"/>
      <protection locked="0"/>
    </xf>
    <xf numFmtId="3" fontId="45" fillId="0" borderId="25" xfId="60" applyNumberFormat="1" applyFont="1" applyFill="1" applyBorder="1" applyAlignment="1" applyProtection="1">
      <alignment horizontal="right" vertical="center"/>
      <protection locked="0"/>
    </xf>
    <xf numFmtId="3" fontId="45" fillId="0" borderId="81" xfId="60" applyNumberFormat="1" applyFont="1" applyFill="1" applyBorder="1" applyAlignment="1" applyProtection="1">
      <alignment horizontal="right" vertical="center"/>
      <protection locked="0"/>
    </xf>
    <xf numFmtId="3" fontId="45" fillId="0" borderId="82" xfId="0" applyNumberFormat="1" applyFont="1" applyFill="1" applyBorder="1" applyAlignment="1" applyProtection="1">
      <alignment horizontal="right" vertical="center"/>
      <protection locked="0"/>
    </xf>
    <xf numFmtId="3" fontId="45" fillId="0" borderId="28" xfId="60" applyNumberFormat="1" applyFont="1" applyFill="1" applyBorder="1" applyAlignment="1" applyProtection="1">
      <alignment horizontal="right" vertical="center"/>
      <protection locked="0"/>
    </xf>
    <xf numFmtId="0" fontId="45" fillId="30" borderId="40" xfId="60" applyFont="1" applyFill="1" applyBorder="1" applyAlignment="1" applyProtection="1">
      <alignment horizontal="left" indent="2"/>
      <protection/>
    </xf>
    <xf numFmtId="0" fontId="45" fillId="30" borderId="44" xfId="60" applyFont="1" applyFill="1" applyBorder="1" applyAlignment="1" applyProtection="1">
      <alignment horizontal="left" indent="1"/>
      <protection/>
    </xf>
    <xf numFmtId="3" fontId="45" fillId="0" borderId="83" xfId="60" applyNumberFormat="1" applyFont="1" applyFill="1" applyBorder="1" applyAlignment="1" applyProtection="1">
      <alignment horizontal="right" vertical="center"/>
      <protection locked="0"/>
    </xf>
    <xf numFmtId="3" fontId="45" fillId="0" borderId="84" xfId="60" applyNumberFormat="1" applyFont="1" applyFill="1" applyBorder="1" applyAlignment="1" applyProtection="1">
      <alignment horizontal="right" vertical="center"/>
      <protection locked="0"/>
    </xf>
    <xf numFmtId="3" fontId="45" fillId="0" borderId="85" xfId="60" applyNumberFormat="1" applyFont="1" applyFill="1" applyBorder="1" applyAlignment="1" applyProtection="1">
      <alignment horizontal="right" vertical="center"/>
      <protection locked="0"/>
    </xf>
    <xf numFmtId="3" fontId="45" fillId="0" borderId="86" xfId="0" applyNumberFormat="1" applyFont="1" applyFill="1" applyBorder="1" applyAlignment="1" applyProtection="1">
      <alignment horizontal="right" vertical="center"/>
      <protection locked="0"/>
    </xf>
    <xf numFmtId="3" fontId="45" fillId="0" borderId="93" xfId="60" applyNumberFormat="1" applyFont="1" applyFill="1" applyBorder="1" applyAlignment="1" applyProtection="1">
      <alignment horizontal="right" vertical="center"/>
      <protection locked="0"/>
    </xf>
    <xf numFmtId="0" fontId="54" fillId="30" borderId="0" xfId="0" applyFont="1" applyFill="1" applyAlignment="1" applyProtection="1">
      <alignment/>
      <protection/>
    </xf>
    <xf numFmtId="3" fontId="0" fillId="0" borderId="123" xfId="60" applyNumberFormat="1" applyFont="1" applyFill="1" applyBorder="1" applyAlignment="1" applyProtection="1">
      <alignment horizontal="right" vertical="center"/>
      <protection locked="0"/>
    </xf>
    <xf numFmtId="3" fontId="0" fillId="0" borderId="124" xfId="60" applyNumberFormat="1" applyFont="1" applyFill="1" applyBorder="1" applyAlignment="1" applyProtection="1">
      <alignment horizontal="right" vertical="center"/>
      <protection locked="0"/>
    </xf>
    <xf numFmtId="3" fontId="0" fillId="0" borderId="42" xfId="60" applyNumberFormat="1" applyFont="1" applyFill="1" applyBorder="1" applyAlignment="1" applyProtection="1">
      <alignment horizontal="right" vertical="center"/>
      <protection locked="0"/>
    </xf>
    <xf numFmtId="3" fontId="0" fillId="0" borderId="43" xfId="0" applyNumberFormat="1" applyFont="1" applyFill="1" applyBorder="1" applyAlignment="1" applyProtection="1">
      <alignment horizontal="right" vertical="center"/>
      <protection locked="0"/>
    </xf>
    <xf numFmtId="3" fontId="0" fillId="0" borderId="125" xfId="60" applyNumberFormat="1" applyFont="1" applyFill="1" applyBorder="1" applyAlignment="1" applyProtection="1">
      <alignment horizontal="right" vertical="center"/>
      <protection locked="0"/>
    </xf>
    <xf numFmtId="0" fontId="0" fillId="30" borderId="0" xfId="0" applyFill="1" applyBorder="1" applyAlignment="1" applyProtection="1">
      <alignment horizontal="left"/>
      <protection locked="0"/>
    </xf>
    <xf numFmtId="0" fontId="0" fillId="30" borderId="0" xfId="0" applyFill="1" applyBorder="1" applyAlignment="1" applyProtection="1">
      <alignment/>
      <protection locked="0"/>
    </xf>
    <xf numFmtId="0" fontId="0" fillId="31" borderId="65" xfId="0" applyFill="1" applyBorder="1" applyAlignment="1" applyProtection="1">
      <alignment horizontal="left"/>
      <protection locked="0"/>
    </xf>
    <xf numFmtId="0" fontId="0" fillId="30" borderId="0" xfId="0" applyFill="1" applyBorder="1" applyAlignment="1" applyProtection="1">
      <alignment/>
      <protection/>
    </xf>
    <xf numFmtId="0" fontId="55" fillId="30" borderId="40" xfId="0" applyFont="1" applyFill="1" applyBorder="1" applyAlignment="1" applyProtection="1">
      <alignment/>
      <protection/>
    </xf>
    <xf numFmtId="0" fontId="45" fillId="30" borderId="40" xfId="0" applyFont="1" applyFill="1" applyBorder="1" applyAlignment="1" applyProtection="1">
      <alignment horizontal="left" indent="1"/>
      <protection/>
    </xf>
    <xf numFmtId="3" fontId="45" fillId="0" borderId="24" xfId="0" applyNumberFormat="1" applyFont="1" applyFill="1" applyBorder="1" applyAlignment="1" applyProtection="1">
      <alignment horizontal="right" vertical="center"/>
      <protection locked="0"/>
    </xf>
    <xf numFmtId="3" fontId="45" fillId="0" borderId="25" xfId="0" applyNumberFormat="1" applyFont="1" applyFill="1" applyBorder="1" applyAlignment="1" applyProtection="1">
      <alignment horizontal="right" vertical="center"/>
      <protection locked="0"/>
    </xf>
    <xf numFmtId="3" fontId="45" fillId="0" borderId="26" xfId="0" applyNumberFormat="1" applyFont="1" applyFill="1" applyBorder="1" applyAlignment="1" applyProtection="1">
      <alignment horizontal="right" vertical="center"/>
      <protection locked="0"/>
    </xf>
    <xf numFmtId="3" fontId="45" fillId="0" borderId="27" xfId="0" applyNumberFormat="1" applyFont="1" applyFill="1" applyBorder="1" applyAlignment="1" applyProtection="1">
      <alignment horizontal="right" vertical="center"/>
      <protection locked="0"/>
    </xf>
    <xf numFmtId="3" fontId="45" fillId="0" borderId="28" xfId="0" applyNumberFormat="1" applyFont="1" applyFill="1" applyBorder="1" applyAlignment="1" applyProtection="1">
      <alignment horizontal="right" vertical="center"/>
      <protection locked="0"/>
    </xf>
    <xf numFmtId="0" fontId="45" fillId="30" borderId="40" xfId="0" applyFont="1" applyFill="1" applyBorder="1" applyAlignment="1" applyProtection="1">
      <alignment horizontal="left" indent="2"/>
      <protection/>
    </xf>
    <xf numFmtId="0" fontId="45" fillId="30" borderId="44" xfId="0" applyFont="1" applyFill="1" applyBorder="1" applyAlignment="1" applyProtection="1">
      <alignment horizontal="left" indent="1"/>
      <protection/>
    </xf>
    <xf numFmtId="3" fontId="45" fillId="0" borderId="83" xfId="0" applyNumberFormat="1" applyFont="1" applyFill="1" applyBorder="1" applyAlignment="1" applyProtection="1">
      <alignment horizontal="right" vertical="center"/>
      <protection locked="0"/>
    </xf>
    <xf numFmtId="3" fontId="45" fillId="0" borderId="84" xfId="0" applyNumberFormat="1" applyFont="1" applyFill="1" applyBorder="1" applyAlignment="1" applyProtection="1">
      <alignment horizontal="right" vertical="center"/>
      <protection locked="0"/>
    </xf>
    <xf numFmtId="3" fontId="45" fillId="0" borderId="117" xfId="0" applyNumberFormat="1" applyFont="1" applyFill="1" applyBorder="1" applyAlignment="1" applyProtection="1">
      <alignment horizontal="right" vertical="center"/>
      <protection locked="0"/>
    </xf>
    <xf numFmtId="3" fontId="45" fillId="0" borderId="118" xfId="0" applyNumberFormat="1" applyFont="1" applyFill="1" applyBorder="1" applyAlignment="1" applyProtection="1">
      <alignment horizontal="right" vertical="center"/>
      <protection locked="0"/>
    </xf>
    <xf numFmtId="3" fontId="45" fillId="0" borderId="93" xfId="0" applyNumberFormat="1" applyFont="1" applyFill="1" applyBorder="1" applyAlignment="1" applyProtection="1">
      <alignment horizontal="right" vertical="center"/>
      <protection locked="0"/>
    </xf>
    <xf numFmtId="0" fontId="56" fillId="30" borderId="40" xfId="0" applyFont="1" applyFill="1" applyBorder="1" applyAlignment="1" applyProtection="1">
      <alignment vertical="top"/>
      <protection/>
    </xf>
    <xf numFmtId="0" fontId="0" fillId="30" borderId="0" xfId="0" applyFill="1" applyAlignment="1">
      <alignment/>
    </xf>
    <xf numFmtId="0" fontId="0" fillId="5" borderId="0" xfId="0" applyFont="1" applyFill="1" applyAlignment="1" applyProtection="1">
      <alignment/>
      <protection/>
    </xf>
    <xf numFmtId="0" fontId="6" fillId="30" borderId="62" xfId="0" applyFont="1" applyFill="1" applyBorder="1" applyAlignment="1" applyProtection="1">
      <alignment horizontal="center" vertical="center" wrapText="1"/>
      <protection/>
    </xf>
    <xf numFmtId="0" fontId="6" fillId="30" borderId="61" xfId="0" applyFont="1" applyFill="1" applyBorder="1" applyAlignment="1" applyProtection="1">
      <alignment horizontal="center" wrapText="1"/>
      <protection/>
    </xf>
    <xf numFmtId="0" fontId="13" fillId="30" borderId="39" xfId="0" applyFont="1" applyFill="1" applyBorder="1" applyAlignment="1" applyProtection="1">
      <alignment horizontal="center" vertical="center" wrapText="1"/>
      <protection/>
    </xf>
    <xf numFmtId="0" fontId="13" fillId="30" borderId="44" xfId="0" applyFont="1" applyFill="1" applyBorder="1" applyAlignment="1" applyProtection="1">
      <alignment horizontal="center" vertical="center" wrapText="1"/>
      <protection/>
    </xf>
    <xf numFmtId="0" fontId="13" fillId="30" borderId="44" xfId="0" applyFont="1" applyFill="1" applyBorder="1" applyAlignment="1" applyProtection="1">
      <alignment horizontal="center" vertical="top"/>
      <protection/>
    </xf>
    <xf numFmtId="3" fontId="4" fillId="0" borderId="76" xfId="0" applyNumberFormat="1" applyFont="1" applyFill="1" applyBorder="1" applyAlignment="1" applyProtection="1">
      <alignment vertical="center"/>
      <protection locked="0"/>
    </xf>
    <xf numFmtId="3" fontId="4" fillId="0" borderId="87" xfId="0" applyNumberFormat="1" applyFont="1" applyFill="1" applyBorder="1" applyAlignment="1" applyProtection="1">
      <alignment vertical="center"/>
      <protection locked="0"/>
    </xf>
    <xf numFmtId="3" fontId="4" fillId="0" borderId="28" xfId="0" applyNumberFormat="1" applyFont="1" applyFill="1" applyBorder="1" applyAlignment="1" applyProtection="1">
      <alignment vertical="center"/>
      <protection locked="0"/>
    </xf>
    <xf numFmtId="3" fontId="52" fillId="0" borderId="126" xfId="0" applyNumberFormat="1" applyFont="1" applyFill="1" applyBorder="1" applyAlignment="1" applyProtection="1">
      <alignment vertical="center"/>
      <protection locked="0"/>
    </xf>
    <xf numFmtId="3" fontId="4" fillId="0" borderId="92" xfId="0" applyNumberFormat="1" applyFont="1" applyFill="1" applyBorder="1" applyAlignment="1" applyProtection="1">
      <alignment vertical="center"/>
      <protection locked="0"/>
    </xf>
    <xf numFmtId="3" fontId="4" fillId="0" borderId="127" xfId="0" applyNumberFormat="1" applyFont="1" applyFill="1" applyBorder="1" applyAlignment="1" applyProtection="1">
      <alignment vertical="center"/>
      <protection locked="0"/>
    </xf>
    <xf numFmtId="0" fontId="13" fillId="30" borderId="55" xfId="0" applyFont="1" applyFill="1" applyBorder="1" applyAlignment="1" applyProtection="1">
      <alignment horizontal="centerContinuous" vertical="center"/>
      <protection/>
    </xf>
    <xf numFmtId="0" fontId="13" fillId="30" borderId="56" xfId="0" applyFont="1" applyFill="1" applyBorder="1" applyAlignment="1" applyProtection="1">
      <alignment horizontal="center" vertical="center" wrapText="1"/>
      <protection/>
    </xf>
    <xf numFmtId="3" fontId="4" fillId="0" borderId="115" xfId="0" applyNumberFormat="1" applyFont="1" applyFill="1" applyBorder="1" applyAlignment="1" applyProtection="1">
      <alignment vertical="center"/>
      <protection locked="0"/>
    </xf>
    <xf numFmtId="3" fontId="4" fillId="0" borderId="116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3" fontId="52" fillId="0" borderId="128" xfId="0" applyNumberFormat="1" applyFont="1" applyFill="1" applyBorder="1" applyAlignment="1" applyProtection="1">
      <alignment vertical="center"/>
      <protection locked="0"/>
    </xf>
    <xf numFmtId="3" fontId="4" fillId="0" borderId="119" xfId="0" applyNumberFormat="1" applyFont="1" applyFill="1" applyBorder="1" applyAlignment="1" applyProtection="1">
      <alignment vertical="center"/>
      <protection locked="0"/>
    </xf>
    <xf numFmtId="3" fontId="4" fillId="0" borderId="56" xfId="0" applyNumberFormat="1" applyFont="1" applyFill="1" applyBorder="1" applyAlignment="1" applyProtection="1">
      <alignment vertical="center"/>
      <protection locked="0"/>
    </xf>
    <xf numFmtId="0" fontId="13" fillId="30" borderId="52" xfId="0" applyFont="1" applyFill="1" applyBorder="1" applyAlignment="1" applyProtection="1">
      <alignment/>
      <protection/>
    </xf>
    <xf numFmtId="0" fontId="6" fillId="5" borderId="45" xfId="0" applyFont="1" applyFill="1" applyBorder="1" applyAlignment="1" applyProtection="1">
      <alignment horizontal="center" vertical="top" wrapText="1"/>
      <protection/>
    </xf>
    <xf numFmtId="0" fontId="13" fillId="5" borderId="45" xfId="0" applyFont="1" applyFill="1" applyBorder="1" applyAlignment="1" applyProtection="1">
      <alignment horizontal="center" vertical="top" wrapText="1"/>
      <protection/>
    </xf>
    <xf numFmtId="0" fontId="19" fillId="5" borderId="0" xfId="0" applyFont="1" applyFill="1" applyAlignment="1" applyProtection="1">
      <alignment/>
      <protection/>
    </xf>
    <xf numFmtId="0" fontId="0" fillId="10" borderId="0" xfId="0" applyFont="1" applyFill="1" applyAlignment="1" applyProtection="1">
      <alignment/>
      <protection/>
    </xf>
    <xf numFmtId="0" fontId="0" fillId="10" borderId="0" xfId="0" applyFill="1" applyAlignment="1">
      <alignment/>
    </xf>
    <xf numFmtId="0" fontId="0" fillId="10" borderId="18" xfId="0" applyNumberFormat="1" applyFont="1" applyFill="1" applyBorder="1" applyAlignment="1" applyProtection="1">
      <alignment horizontal="left" wrapText="1" indent="2"/>
      <protection/>
    </xf>
    <xf numFmtId="0" fontId="45" fillId="10" borderId="0" xfId="0" applyFont="1" applyFill="1" applyAlignment="1" applyProtection="1">
      <alignment horizontal="left" vertical="center" indent="1"/>
      <protection/>
    </xf>
    <xf numFmtId="0" fontId="46" fillId="10" borderId="58" xfId="0" applyNumberFormat="1" applyFont="1" applyFill="1" applyBorder="1" applyAlignment="1" applyProtection="1">
      <alignment horizontal="left" wrapText="1" indent="2"/>
      <protection/>
    </xf>
    <xf numFmtId="0" fontId="13" fillId="10" borderId="5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indent="2"/>
      <protection/>
    </xf>
    <xf numFmtId="0" fontId="0" fillId="10" borderId="0" xfId="0" applyFill="1" applyAlignment="1" applyProtection="1">
      <alignment horizontal="left" vertical="center" wrapText="1" indent="2"/>
      <protection/>
    </xf>
    <xf numFmtId="0" fontId="48" fillId="10" borderId="16" xfId="0" applyFont="1" applyFill="1" applyBorder="1" applyAlignment="1" applyProtection="1">
      <alignment/>
      <protection/>
    </xf>
    <xf numFmtId="0" fontId="0" fillId="10" borderId="18" xfId="0" applyFont="1" applyFill="1" applyBorder="1" applyAlignment="1" applyProtection="1">
      <alignment horizontal="left" vertical="center" indent="1"/>
      <protection/>
    </xf>
    <xf numFmtId="0" fontId="13" fillId="10" borderId="13" xfId="0" applyFont="1" applyFill="1" applyBorder="1" applyAlignment="1" applyProtection="1">
      <alignment horizontal="centerContinuous" vertical="center" wrapText="1"/>
      <protection/>
    </xf>
    <xf numFmtId="0" fontId="13" fillId="10" borderId="41" xfId="0" applyFont="1" applyFill="1" applyBorder="1" applyAlignment="1" applyProtection="1">
      <alignment horizontal="centerContinuous" vertical="center" wrapText="1"/>
      <protection/>
    </xf>
    <xf numFmtId="0" fontId="13" fillId="10" borderId="43" xfId="0" applyFont="1" applyFill="1" applyBorder="1" applyAlignment="1" applyProtection="1">
      <alignment horizontal="centerContinuous" vertical="center" wrapText="1"/>
      <protection/>
    </xf>
    <xf numFmtId="0" fontId="0" fillId="10" borderId="15" xfId="0" applyFont="1" applyFill="1" applyBorder="1" applyAlignment="1" applyProtection="1">
      <alignment horizontal="center" vertical="center" wrapText="1"/>
      <protection/>
    </xf>
    <xf numFmtId="0" fontId="13" fillId="32" borderId="50" xfId="0" applyFont="1" applyFill="1" applyBorder="1" applyAlignment="1" applyProtection="1">
      <alignment horizontal="center" vertical="top" wrapText="1"/>
      <protection/>
    </xf>
    <xf numFmtId="0" fontId="0" fillId="12" borderId="0" xfId="0" applyFont="1" applyFill="1" applyAlignment="1" applyProtection="1">
      <alignment/>
      <protection/>
    </xf>
    <xf numFmtId="0" fontId="0" fillId="12" borderId="0" xfId="0" applyFill="1" applyAlignment="1">
      <alignment/>
    </xf>
    <xf numFmtId="0" fontId="13" fillId="32" borderId="45" xfId="0" applyFont="1" applyFill="1" applyBorder="1" applyAlignment="1" applyProtection="1">
      <alignment horizontal="center" vertical="top" wrapText="1"/>
      <protection/>
    </xf>
    <xf numFmtId="0" fontId="0" fillId="0" borderId="121" xfId="0" applyFill="1" applyBorder="1" applyAlignment="1" applyProtection="1">
      <alignment/>
      <protection locked="0"/>
    </xf>
    <xf numFmtId="3" fontId="45" fillId="0" borderId="123" xfId="60" applyNumberFormat="1" applyFont="1" applyFill="1" applyBorder="1" applyAlignment="1" applyProtection="1">
      <alignment horizontal="right" vertical="center"/>
      <protection/>
    </xf>
    <xf numFmtId="3" fontId="45" fillId="0" borderId="124" xfId="60" applyNumberFormat="1" applyFont="1" applyFill="1" applyBorder="1" applyAlignment="1" applyProtection="1">
      <alignment horizontal="right" vertical="center"/>
      <protection/>
    </xf>
    <xf numFmtId="3" fontId="45" fillId="0" borderId="42" xfId="60" applyNumberFormat="1" applyFont="1" applyFill="1" applyBorder="1" applyAlignment="1" applyProtection="1">
      <alignment horizontal="right" vertical="center"/>
      <protection/>
    </xf>
    <xf numFmtId="3" fontId="45" fillId="0" borderId="43" xfId="0" applyNumberFormat="1" applyFont="1" applyFill="1" applyBorder="1" applyAlignment="1" applyProtection="1">
      <alignment horizontal="right" vertical="center"/>
      <protection/>
    </xf>
    <xf numFmtId="3" fontId="45" fillId="0" borderId="125" xfId="60" applyNumberFormat="1" applyFont="1" applyFill="1" applyBorder="1" applyAlignment="1" applyProtection="1">
      <alignment horizontal="right" vertical="center"/>
      <protection/>
    </xf>
    <xf numFmtId="3" fontId="45" fillId="0" borderId="77" xfId="60" applyNumberFormat="1" applyFont="1" applyFill="1" applyBorder="1" applyAlignment="1" applyProtection="1">
      <alignment horizontal="right" vertical="center"/>
      <protection/>
    </xf>
    <xf numFmtId="3" fontId="45" fillId="0" borderId="78" xfId="60" applyNumberFormat="1" applyFont="1" applyFill="1" applyBorder="1" applyAlignment="1" applyProtection="1">
      <alignment horizontal="right" vertical="center"/>
      <protection/>
    </xf>
    <xf numFmtId="3" fontId="45" fillId="0" borderId="79" xfId="60" applyNumberFormat="1" applyFont="1" applyFill="1" applyBorder="1" applyAlignment="1" applyProtection="1">
      <alignment horizontal="right" vertical="center"/>
      <protection/>
    </xf>
    <xf numFmtId="3" fontId="45" fillId="0" borderId="80" xfId="0" applyNumberFormat="1" applyFont="1" applyFill="1" applyBorder="1" applyAlignment="1" applyProtection="1">
      <alignment horizontal="right" vertical="center"/>
      <protection/>
    </xf>
    <xf numFmtId="3" fontId="45" fillId="0" borderId="87" xfId="60" applyNumberFormat="1" applyFont="1" applyFill="1" applyBorder="1" applyAlignment="1" applyProtection="1">
      <alignment horizontal="right" vertical="center"/>
      <protection/>
    </xf>
    <xf numFmtId="3" fontId="45" fillId="0" borderId="123" xfId="0" applyNumberFormat="1" applyFont="1" applyFill="1" applyBorder="1" applyAlignment="1" applyProtection="1">
      <alignment horizontal="right" vertical="center"/>
      <protection/>
    </xf>
    <xf numFmtId="3" fontId="45" fillId="0" borderId="124" xfId="0" applyNumberFormat="1" applyFont="1" applyFill="1" applyBorder="1" applyAlignment="1" applyProtection="1">
      <alignment horizontal="right" vertical="center"/>
      <protection/>
    </xf>
    <xf numFmtId="3" fontId="45" fillId="0" borderId="41" xfId="0" applyNumberFormat="1" applyFont="1" applyFill="1" applyBorder="1" applyAlignment="1" applyProtection="1">
      <alignment horizontal="right" vertical="center"/>
      <protection/>
    </xf>
    <xf numFmtId="3" fontId="45" fillId="0" borderId="55" xfId="0" applyNumberFormat="1" applyFont="1" applyFill="1" applyBorder="1" applyAlignment="1" applyProtection="1">
      <alignment horizontal="right" vertical="center"/>
      <protection/>
    </xf>
    <xf numFmtId="3" fontId="45" fillId="0" borderId="125" xfId="0" applyNumberFormat="1" applyFont="1" applyFill="1" applyBorder="1" applyAlignment="1" applyProtection="1">
      <alignment horizontal="right" vertical="center"/>
      <protection/>
    </xf>
    <xf numFmtId="3" fontId="45" fillId="0" borderId="77" xfId="0" applyNumberFormat="1" applyFont="1" applyFill="1" applyBorder="1" applyAlignment="1" applyProtection="1">
      <alignment horizontal="right" vertical="center"/>
      <protection/>
    </xf>
    <xf numFmtId="3" fontId="45" fillId="0" borderId="78" xfId="0" applyNumberFormat="1" applyFont="1" applyFill="1" applyBorder="1" applyAlignment="1" applyProtection="1">
      <alignment horizontal="right" vertical="center"/>
      <protection/>
    </xf>
    <xf numFmtId="3" fontId="45" fillId="0" borderId="38" xfId="0" applyNumberFormat="1" applyFont="1" applyFill="1" applyBorder="1" applyAlignment="1" applyProtection="1">
      <alignment horizontal="right" vertical="center"/>
      <protection/>
    </xf>
    <xf numFmtId="3" fontId="45" fillId="0" borderId="116" xfId="0" applyNumberFormat="1" applyFont="1" applyFill="1" applyBorder="1" applyAlignment="1" applyProtection="1">
      <alignment horizontal="right" vertical="center"/>
      <protection/>
    </xf>
    <xf numFmtId="3" fontId="45" fillId="0" borderId="87" xfId="0" applyNumberFormat="1" applyFont="1" applyFill="1" applyBorder="1" applyAlignment="1" applyProtection="1">
      <alignment horizontal="right" vertical="center"/>
      <protection/>
    </xf>
    <xf numFmtId="0" fontId="56" fillId="30" borderId="40" xfId="60" applyFont="1" applyFill="1" applyBorder="1" applyAlignment="1" applyProtection="1">
      <alignment vertical="top"/>
      <protection/>
    </xf>
    <xf numFmtId="0" fontId="13" fillId="10" borderId="18" xfId="0" applyNumberFormat="1" applyFont="1" applyFill="1" applyBorder="1" applyAlignment="1" applyProtection="1">
      <alignment horizontal="left" wrapText="1"/>
      <protection/>
    </xf>
    <xf numFmtId="0" fontId="13" fillId="10" borderId="18" xfId="0" applyNumberFormat="1" applyFont="1" applyFill="1" applyBorder="1" applyAlignment="1" applyProtection="1">
      <alignment horizontal="left" vertical="center" wrapText="1"/>
      <protection/>
    </xf>
    <xf numFmtId="0" fontId="25" fillId="10" borderId="18" xfId="0" applyNumberFormat="1" applyFont="1" applyFill="1" applyBorder="1" applyAlignment="1" applyProtection="1">
      <alignment horizontal="left" vertical="center" wrapText="1"/>
      <protection/>
    </xf>
    <xf numFmtId="0" fontId="0" fillId="10" borderId="18" xfId="0" applyNumberFormat="1" applyFont="1" applyFill="1" applyBorder="1" applyAlignment="1" applyProtection="1">
      <alignment horizontal="left" wrapText="1" indent="1"/>
      <protection/>
    </xf>
    <xf numFmtId="0" fontId="46" fillId="10" borderId="58" xfId="0" applyNumberFormat="1" applyFont="1" applyFill="1" applyBorder="1" applyAlignment="1" applyProtection="1">
      <alignment horizontal="left" wrapText="1" indent="1"/>
      <protection/>
    </xf>
    <xf numFmtId="0" fontId="46" fillId="10" borderId="18" xfId="0" applyNumberFormat="1" applyFont="1" applyFill="1" applyBorder="1" applyAlignment="1" applyProtection="1">
      <alignment horizontal="left" wrapText="1" indent="2"/>
      <protection/>
    </xf>
    <xf numFmtId="0" fontId="46" fillId="10" borderId="16" xfId="0" applyNumberFormat="1" applyFont="1" applyFill="1" applyBorder="1" applyAlignment="1" applyProtection="1">
      <alignment horizontal="left" wrapText="1" indent="2"/>
      <protection/>
    </xf>
    <xf numFmtId="0" fontId="25" fillId="10" borderId="57" xfId="0" applyNumberFormat="1" applyFont="1" applyFill="1" applyBorder="1" applyAlignment="1" applyProtection="1">
      <alignment horizontal="left" vertical="center" wrapText="1"/>
      <protection/>
    </xf>
    <xf numFmtId="0" fontId="13" fillId="8" borderId="57" xfId="60" applyFont="1" applyFill="1" applyBorder="1" applyAlignment="1" applyProtection="1">
      <alignment vertical="center"/>
      <protection/>
    </xf>
    <xf numFmtId="0" fontId="0" fillId="5" borderId="40" xfId="0" applyFont="1" applyFill="1" applyBorder="1" applyAlignment="1" applyProtection="1">
      <alignment horizontal="left" indent="2"/>
      <protection/>
    </xf>
    <xf numFmtId="0" fontId="0" fillId="5" borderId="44" xfId="0" applyFont="1" applyFill="1" applyBorder="1" applyAlignment="1" applyProtection="1">
      <alignment horizontal="left" indent="1"/>
      <protection/>
    </xf>
    <xf numFmtId="3" fontId="4" fillId="0" borderId="61" xfId="0" applyNumberFormat="1" applyFont="1" applyFill="1" applyBorder="1" applyAlignment="1" applyProtection="1">
      <alignment vertical="center"/>
      <protection/>
    </xf>
    <xf numFmtId="3" fontId="4" fillId="0" borderId="129" xfId="0" applyNumberFormat="1" applyFont="1" applyFill="1" applyBorder="1" applyAlignment="1" applyProtection="1">
      <alignment vertical="center"/>
      <protection/>
    </xf>
    <xf numFmtId="3" fontId="4" fillId="0" borderId="124" xfId="0" applyNumberFormat="1" applyFont="1" applyFill="1" applyBorder="1" applyAlignment="1" applyProtection="1">
      <alignment vertical="center"/>
      <protection/>
    </xf>
    <xf numFmtId="3" fontId="4" fillId="0" borderId="130" xfId="0" applyNumberFormat="1" applyFont="1" applyFill="1" applyBorder="1" applyAlignment="1" applyProtection="1">
      <alignment vertical="center"/>
      <protection/>
    </xf>
    <xf numFmtId="3" fontId="4" fillId="0" borderId="49" xfId="0" applyNumberFormat="1" applyFont="1" applyFill="1" applyBorder="1" applyAlignment="1" applyProtection="1">
      <alignment vertical="center"/>
      <protection/>
    </xf>
    <xf numFmtId="3" fontId="4" fillId="0" borderId="43" xfId="0" applyNumberFormat="1" applyFont="1" applyFill="1" applyBorder="1" applyAlignment="1" applyProtection="1">
      <alignment vertical="center"/>
      <protection/>
    </xf>
    <xf numFmtId="0" fontId="13" fillId="5" borderId="57" xfId="0" applyFont="1" applyFill="1" applyBorder="1" applyAlignment="1" applyProtection="1">
      <alignment horizontal="left" vertical="center"/>
      <protection/>
    </xf>
    <xf numFmtId="3" fontId="27" fillId="0" borderId="72" xfId="0" applyNumberFormat="1" applyFont="1" applyFill="1" applyBorder="1" applyAlignment="1" applyProtection="1">
      <alignment horizontal="right" vertical="center"/>
      <protection locked="0"/>
    </xf>
    <xf numFmtId="0" fontId="50" fillId="5" borderId="16" xfId="0" applyFont="1" applyFill="1" applyBorder="1" applyAlignment="1" applyProtection="1">
      <alignment horizontal="left" vertical="center" indent="1"/>
      <protection/>
    </xf>
    <xf numFmtId="0" fontId="13" fillId="10" borderId="16" xfId="0" applyFont="1" applyFill="1" applyBorder="1" applyAlignment="1" applyProtection="1">
      <alignment vertical="center"/>
      <protection/>
    </xf>
    <xf numFmtId="0" fontId="50" fillId="10" borderId="16" xfId="0" applyFont="1" applyFill="1" applyBorder="1" applyAlignment="1" applyProtection="1">
      <alignment horizontal="left" vertical="center" indent="1"/>
      <protection/>
    </xf>
    <xf numFmtId="0" fontId="13" fillId="10" borderId="16" xfId="0" applyFont="1" applyFill="1" applyBorder="1" applyAlignment="1" applyProtection="1">
      <alignment/>
      <protection/>
    </xf>
    <xf numFmtId="0" fontId="50" fillId="10" borderId="16" xfId="0" applyFont="1" applyFill="1" applyBorder="1" applyAlignment="1" applyProtection="1">
      <alignment horizontal="left"/>
      <protection/>
    </xf>
    <xf numFmtId="0" fontId="0" fillId="10" borderId="0" xfId="0" applyFill="1" applyAlignment="1" applyProtection="1">
      <alignment vertical="center"/>
      <protection/>
    </xf>
    <xf numFmtId="0" fontId="4" fillId="12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5" fillId="30" borderId="0" xfId="0" applyFont="1" applyFill="1" applyAlignment="1" applyProtection="1">
      <alignment horizontal="right" vertical="center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46" fillId="5" borderId="14" xfId="0" applyFont="1" applyFill="1" applyBorder="1" applyAlignment="1" applyProtection="1">
      <alignment horizontal="center" vertical="center" wrapText="1"/>
      <protection/>
    </xf>
    <xf numFmtId="0" fontId="0" fillId="5" borderId="17" xfId="0" applyFont="1" applyFill="1" applyBorder="1" applyAlignment="1" applyProtection="1">
      <alignment horizontal="center" vertical="center"/>
      <protection/>
    </xf>
    <xf numFmtId="0" fontId="13" fillId="5" borderId="12" xfId="0" applyFont="1" applyFill="1" applyBorder="1" applyAlignment="1" applyProtection="1">
      <alignment horizontal="center"/>
      <protection/>
    </xf>
    <xf numFmtId="0" fontId="13" fillId="10" borderId="57" xfId="0" applyFont="1" applyFill="1" applyBorder="1" applyAlignment="1" applyProtection="1">
      <alignment vertical="center"/>
      <protection/>
    </xf>
    <xf numFmtId="0" fontId="13" fillId="10" borderId="54" xfId="0" applyFont="1" applyFill="1" applyBorder="1" applyAlignment="1" applyProtection="1">
      <alignment vertical="center"/>
      <protection/>
    </xf>
    <xf numFmtId="0" fontId="13" fillId="12" borderId="57" xfId="0" applyFont="1" applyFill="1" applyBorder="1" applyAlignment="1" applyProtection="1">
      <alignment horizontal="left" vertical="center"/>
      <protection/>
    </xf>
    <xf numFmtId="0" fontId="45" fillId="12" borderId="0" xfId="0" applyFont="1" applyFill="1" applyAlignment="1" applyProtection="1">
      <alignment horizontal="left" vertical="center"/>
      <protection/>
    </xf>
    <xf numFmtId="0" fontId="0" fillId="12" borderId="0" xfId="0" applyFill="1" applyAlignment="1" applyProtection="1">
      <alignment vertical="center"/>
      <protection/>
    </xf>
    <xf numFmtId="0" fontId="0" fillId="12" borderId="52" xfId="0" applyFont="1" applyFill="1" applyBorder="1" applyAlignment="1" applyProtection="1">
      <alignment horizontal="left" indent="1"/>
      <protection/>
    </xf>
    <xf numFmtId="0" fontId="50" fillId="12" borderId="46" xfId="0" applyFont="1" applyFill="1" applyBorder="1" applyAlignment="1" applyProtection="1">
      <alignment horizontal="left" indent="1"/>
      <protection/>
    </xf>
    <xf numFmtId="0" fontId="48" fillId="12" borderId="16" xfId="0" applyFont="1" applyFill="1" applyBorder="1" applyAlignment="1" applyProtection="1">
      <alignment horizontal="left" vertical="top" wrapText="1"/>
      <protection/>
    </xf>
    <xf numFmtId="0" fontId="34" fillId="12" borderId="16" xfId="0" applyFont="1" applyFill="1" applyBorder="1" applyAlignment="1" applyProtection="1">
      <alignment horizontal="left" wrapText="1"/>
      <protection/>
    </xf>
    <xf numFmtId="0" fontId="4" fillId="12" borderId="13" xfId="0" applyFont="1" applyFill="1" applyBorder="1" applyAlignment="1" applyProtection="1">
      <alignment horizontal="centerContinuous" vertical="center" wrapText="1"/>
      <protection/>
    </xf>
    <xf numFmtId="0" fontId="4" fillId="12" borderId="14" xfId="0" applyFont="1" applyFill="1" applyBorder="1" applyAlignment="1" applyProtection="1">
      <alignment horizontal="centerContinuous" vertical="center" wrapText="1"/>
      <protection/>
    </xf>
    <xf numFmtId="0" fontId="52" fillId="12" borderId="53" xfId="0" applyFont="1" applyFill="1" applyBorder="1" applyAlignment="1" applyProtection="1">
      <alignment horizontal="centerContinuous" vertical="center" wrapText="1"/>
      <protection/>
    </xf>
    <xf numFmtId="0" fontId="4" fillId="12" borderId="15" xfId="0" applyFont="1" applyFill="1" applyBorder="1" applyAlignment="1" applyProtection="1">
      <alignment horizontal="centerContinuous" vertical="center"/>
      <protection/>
    </xf>
    <xf numFmtId="0" fontId="0" fillId="12" borderId="15" xfId="0" applyFont="1" applyFill="1" applyBorder="1" applyAlignment="1" applyProtection="1">
      <alignment horizontal="centerContinuous" vertical="center"/>
      <protection/>
    </xf>
    <xf numFmtId="0" fontId="0" fillId="0" borderId="0" xfId="60" applyAlignment="1" applyProtection="1">
      <alignment wrapText="1"/>
      <protection/>
    </xf>
    <xf numFmtId="0" fontId="43" fillId="10" borderId="0" xfId="60" applyFont="1" applyFill="1" applyAlignment="1" applyProtection="1">
      <alignment horizontal="centerContinuous" vertical="center"/>
      <protection/>
    </xf>
    <xf numFmtId="0" fontId="0" fillId="10" borderId="0" xfId="60" applyFill="1" applyAlignment="1" applyProtection="1">
      <alignment horizontal="centerContinuous" vertical="center"/>
      <protection/>
    </xf>
    <xf numFmtId="0" fontId="44" fillId="10" borderId="0" xfId="60" applyFont="1" applyFill="1" applyAlignment="1" applyProtection="1">
      <alignment/>
      <protection/>
    </xf>
    <xf numFmtId="0" fontId="45" fillId="10" borderId="0" xfId="60" applyFont="1" applyFill="1" applyAlignment="1" applyProtection="1">
      <alignment/>
      <protection/>
    </xf>
    <xf numFmtId="0" fontId="13" fillId="10" borderId="0" xfId="60" applyFont="1" applyFill="1" applyAlignment="1" applyProtection="1">
      <alignment horizontal="right"/>
      <protection/>
    </xf>
    <xf numFmtId="0" fontId="0" fillId="0" borderId="0" xfId="60" applyFill="1" applyProtection="1">
      <alignment/>
      <protection locked="0"/>
    </xf>
    <xf numFmtId="0" fontId="13" fillId="10" borderId="0" xfId="60" applyFont="1" applyFill="1" applyProtection="1">
      <alignment/>
      <protection/>
    </xf>
    <xf numFmtId="0" fontId="48" fillId="10" borderId="39" xfId="60" applyFont="1" applyFill="1" applyBorder="1" applyAlignment="1" applyProtection="1">
      <alignment/>
      <protection/>
    </xf>
    <xf numFmtId="0" fontId="48" fillId="10" borderId="43" xfId="60" applyFont="1" applyFill="1" applyBorder="1" applyAlignment="1" applyProtection="1">
      <alignment/>
      <protection/>
    </xf>
    <xf numFmtId="0" fontId="13" fillId="10" borderId="14" xfId="60" applyFont="1" applyFill="1" applyBorder="1" applyAlignment="1" applyProtection="1">
      <alignment horizontal="centerContinuous" vertical="center"/>
      <protection/>
    </xf>
    <xf numFmtId="0" fontId="13" fillId="10" borderId="15" xfId="60" applyFont="1" applyFill="1" applyBorder="1" applyAlignment="1" applyProtection="1">
      <alignment horizontal="centerContinuous" vertical="center"/>
      <protection/>
    </xf>
    <xf numFmtId="0" fontId="48" fillId="10" borderId="44" xfId="60" applyFont="1" applyFill="1" applyBorder="1" applyAlignment="1" applyProtection="1">
      <alignment horizontal="left" vertical="center" wrapText="1"/>
      <protection/>
    </xf>
    <xf numFmtId="0" fontId="48" fillId="10" borderId="46" xfId="60" applyFont="1" applyFill="1" applyBorder="1" applyAlignment="1" applyProtection="1">
      <alignment horizontal="left" vertical="center"/>
      <protection/>
    </xf>
    <xf numFmtId="0" fontId="0" fillId="10" borderId="14" xfId="60" applyFont="1" applyFill="1" applyBorder="1" applyAlignment="1" applyProtection="1">
      <alignment horizontal="center" vertical="center" wrapText="1"/>
      <protection/>
    </xf>
    <xf numFmtId="0" fontId="50" fillId="10" borderId="14" xfId="60" applyFont="1" applyFill="1" applyBorder="1" applyAlignment="1" applyProtection="1">
      <alignment horizontal="center" vertical="center" wrapText="1"/>
      <protection/>
    </xf>
    <xf numFmtId="0" fontId="13" fillId="10" borderId="17" xfId="60" applyNumberFormat="1" applyFont="1" applyFill="1" applyBorder="1" applyAlignment="1" applyProtection="1">
      <alignment horizontal="center" vertical="center" wrapText="1"/>
      <protection/>
    </xf>
    <xf numFmtId="0" fontId="48" fillId="10" borderId="114" xfId="60" applyFont="1" applyFill="1" applyBorder="1" applyAlignment="1" applyProtection="1">
      <alignment horizontal="left" vertical="center" wrapText="1"/>
      <protection/>
    </xf>
    <xf numFmtId="0" fontId="13" fillId="10" borderId="63" xfId="60" applyFont="1" applyFill="1" applyBorder="1" applyAlignment="1" applyProtection="1">
      <alignment horizontal="left" vertical="center"/>
      <protection/>
    </xf>
    <xf numFmtId="0" fontId="13" fillId="10" borderId="48" xfId="60" applyFont="1" applyFill="1" applyBorder="1" applyAlignment="1" applyProtection="1">
      <alignment horizontal="left"/>
      <protection/>
    </xf>
    <xf numFmtId="0" fontId="13" fillId="10" borderId="131" xfId="60" applyFont="1" applyFill="1" applyBorder="1" applyProtection="1">
      <alignment/>
      <protection/>
    </xf>
    <xf numFmtId="0" fontId="13" fillId="10" borderId="132" xfId="60" applyFont="1" applyFill="1" applyBorder="1" applyAlignment="1" applyProtection="1">
      <alignment horizontal="left"/>
      <protection/>
    </xf>
    <xf numFmtId="0" fontId="13" fillId="10" borderId="133" xfId="60" applyFont="1" applyFill="1" applyBorder="1" applyProtection="1">
      <alignment/>
      <protection/>
    </xf>
    <xf numFmtId="0" fontId="17" fillId="10" borderId="40" xfId="60" applyFont="1" applyFill="1" applyBorder="1" applyAlignment="1" applyProtection="1">
      <alignment horizontal="left" indent="1"/>
      <protection/>
    </xf>
    <xf numFmtId="0" fontId="17" fillId="10" borderId="0" xfId="60" applyFont="1" applyFill="1" applyBorder="1" applyAlignment="1" applyProtection="1">
      <alignment horizontal="left"/>
      <protection/>
    </xf>
    <xf numFmtId="0" fontId="17" fillId="10" borderId="0" xfId="60" applyFont="1" applyFill="1" applyProtection="1">
      <alignment/>
      <protection/>
    </xf>
    <xf numFmtId="0" fontId="17" fillId="0" borderId="0" xfId="60" applyFont="1" applyProtection="1">
      <alignment/>
      <protection/>
    </xf>
    <xf numFmtId="0" fontId="0" fillId="10" borderId="40" xfId="60" applyFont="1" applyFill="1" applyBorder="1" applyAlignment="1" applyProtection="1">
      <alignment horizontal="left" indent="1"/>
      <protection/>
    </xf>
    <xf numFmtId="0" fontId="0" fillId="10" borderId="0" xfId="60" applyFont="1" applyFill="1" applyBorder="1" applyAlignment="1" applyProtection="1">
      <alignment horizontal="left" indent="1"/>
      <protection/>
    </xf>
    <xf numFmtId="0" fontId="50" fillId="10" borderId="113" xfId="60" applyFont="1" applyFill="1" applyBorder="1" applyAlignment="1" applyProtection="1">
      <alignment horizontal="left" indent="1"/>
      <protection/>
    </xf>
    <xf numFmtId="0" fontId="17" fillId="10" borderId="0" xfId="60" applyFont="1" applyFill="1" applyBorder="1" applyProtection="1">
      <alignment/>
      <protection/>
    </xf>
    <xf numFmtId="0" fontId="50" fillId="10" borderId="134" xfId="60" applyFont="1" applyFill="1" applyBorder="1" applyAlignment="1" applyProtection="1">
      <alignment horizontal="left" indent="1"/>
      <protection/>
    </xf>
    <xf numFmtId="0" fontId="0" fillId="10" borderId="48" xfId="60" applyFont="1" applyFill="1" applyBorder="1" applyAlignment="1" applyProtection="1">
      <alignment horizontal="left" indent="1"/>
      <protection/>
    </xf>
    <xf numFmtId="0" fontId="50" fillId="10" borderId="133" xfId="60" applyFont="1" applyFill="1" applyBorder="1" applyProtection="1">
      <alignment/>
      <protection/>
    </xf>
    <xf numFmtId="0" fontId="13" fillId="10" borderId="48" xfId="60" applyFont="1" applyFill="1" applyBorder="1" applyAlignment="1" applyProtection="1">
      <alignment horizontal="left" indent="1"/>
      <protection/>
    </xf>
    <xf numFmtId="0" fontId="13" fillId="10" borderId="134" xfId="60" applyFont="1" applyFill="1" applyBorder="1" applyProtection="1">
      <alignment/>
      <protection/>
    </xf>
    <xf numFmtId="0" fontId="13" fillId="0" borderId="0" xfId="60" applyFont="1" applyProtection="1">
      <alignment/>
      <protection/>
    </xf>
    <xf numFmtId="0" fontId="0" fillId="10" borderId="34" xfId="60" applyFont="1" applyFill="1" applyBorder="1" applyAlignment="1" applyProtection="1">
      <alignment horizontal="left" indent="1"/>
      <protection/>
    </xf>
    <xf numFmtId="0" fontId="27" fillId="10" borderId="36" xfId="60" applyFont="1" applyFill="1" applyBorder="1" applyProtection="1">
      <alignment/>
      <protection/>
    </xf>
    <xf numFmtId="0" fontId="14" fillId="10" borderId="0" xfId="60" applyFont="1" applyFill="1" applyProtection="1">
      <alignment/>
      <protection/>
    </xf>
    <xf numFmtId="0" fontId="0" fillId="31" borderId="38" xfId="60" applyFill="1" applyBorder="1" applyAlignment="1" applyProtection="1">
      <alignment horizontal="left"/>
      <protection locked="0"/>
    </xf>
    <xf numFmtId="0" fontId="0" fillId="31" borderId="38" xfId="60" applyFill="1" applyBorder="1" applyProtection="1">
      <alignment/>
      <protection locked="0"/>
    </xf>
    <xf numFmtId="0" fontId="0" fillId="31" borderId="26" xfId="60" applyFill="1" applyBorder="1" applyAlignment="1" applyProtection="1">
      <alignment horizontal="left"/>
      <protection locked="0"/>
    </xf>
    <xf numFmtId="0" fontId="0" fillId="31" borderId="26" xfId="60" applyFill="1" applyBorder="1" applyProtection="1">
      <alignment/>
      <protection locked="0"/>
    </xf>
    <xf numFmtId="0" fontId="0" fillId="10" borderId="0" xfId="60" applyFont="1" applyFill="1" applyProtection="1">
      <alignment/>
      <protection/>
    </xf>
    <xf numFmtId="0" fontId="0" fillId="31" borderId="121" xfId="60" applyFill="1" applyBorder="1" applyProtection="1">
      <alignment/>
      <protection locked="0"/>
    </xf>
    <xf numFmtId="0" fontId="0" fillId="31" borderId="122" xfId="60" applyFill="1" applyBorder="1" applyProtection="1">
      <alignment/>
      <protection locked="0"/>
    </xf>
    <xf numFmtId="0" fontId="50" fillId="0" borderId="0" xfId="60" applyFont="1" applyAlignment="1" applyProtection="1">
      <alignment wrapText="1"/>
      <protection/>
    </xf>
    <xf numFmtId="0" fontId="57" fillId="10" borderId="0" xfId="60" applyFont="1" applyFill="1" applyAlignment="1" applyProtection="1">
      <alignment horizontal="centerContinuous" vertical="center"/>
      <protection/>
    </xf>
    <xf numFmtId="0" fontId="50" fillId="10" borderId="0" xfId="60" applyFont="1" applyFill="1" applyAlignment="1" applyProtection="1">
      <alignment horizontal="centerContinuous" vertical="center"/>
      <protection/>
    </xf>
    <xf numFmtId="0" fontId="50" fillId="0" borderId="0" xfId="60" applyFont="1" applyFill="1" applyProtection="1">
      <alignment/>
      <protection/>
    </xf>
    <xf numFmtId="0" fontId="50" fillId="10" borderId="0" xfId="60" applyFont="1" applyFill="1" applyProtection="1">
      <alignment/>
      <protection/>
    </xf>
    <xf numFmtId="1" fontId="0" fillId="0" borderId="0" xfId="60" applyNumberFormat="1" applyFill="1" applyProtection="1">
      <alignment/>
      <protection locked="0"/>
    </xf>
    <xf numFmtId="0" fontId="0" fillId="10" borderId="12" xfId="60" applyFill="1" applyBorder="1" applyProtection="1">
      <alignment/>
      <protection/>
    </xf>
    <xf numFmtId="0" fontId="13" fillId="10" borderId="13" xfId="60" applyFont="1" applyFill="1" applyBorder="1" applyAlignment="1" applyProtection="1">
      <alignment horizontal="centerContinuous" vertical="center"/>
      <protection/>
    </xf>
    <xf numFmtId="0" fontId="27" fillId="10" borderId="13" xfId="60" applyFont="1" applyFill="1" applyBorder="1" applyAlignment="1" applyProtection="1">
      <alignment horizontal="centerContinuous" vertical="center"/>
      <protection/>
    </xf>
    <xf numFmtId="0" fontId="27" fillId="10" borderId="14" xfId="60" applyFont="1" applyFill="1" applyBorder="1" applyAlignment="1" applyProtection="1">
      <alignment horizontal="centerContinuous" vertical="center"/>
      <protection/>
    </xf>
    <xf numFmtId="0" fontId="27" fillId="10" borderId="15" xfId="60" applyFont="1" applyFill="1" applyBorder="1" applyAlignment="1" applyProtection="1">
      <alignment horizontal="centerContinuous" vertical="center"/>
      <protection/>
    </xf>
    <xf numFmtId="0" fontId="0" fillId="10" borderId="18" xfId="60" applyFill="1" applyBorder="1" applyProtection="1">
      <alignment/>
      <protection/>
    </xf>
    <xf numFmtId="0" fontId="13" fillId="10" borderId="44" xfId="60" applyFont="1" applyFill="1" applyBorder="1" applyAlignment="1" applyProtection="1">
      <alignment horizontal="centerContinuous" vertical="center"/>
      <protection/>
    </xf>
    <xf numFmtId="0" fontId="13" fillId="10" borderId="11" xfId="60" applyFont="1" applyFill="1" applyBorder="1" applyAlignment="1" applyProtection="1">
      <alignment horizontal="centerContinuous" vertical="center"/>
      <protection/>
    </xf>
    <xf numFmtId="0" fontId="17" fillId="10" borderId="43" xfId="60" applyFont="1" applyFill="1" applyBorder="1" applyAlignment="1" applyProtection="1">
      <alignment horizontal="center" vertical="center"/>
      <protection/>
    </xf>
    <xf numFmtId="0" fontId="27" fillId="10" borderId="44" xfId="60" applyFont="1" applyFill="1" applyBorder="1" applyAlignment="1" applyProtection="1">
      <alignment horizontal="centerContinuous" vertical="center"/>
      <protection/>
    </xf>
    <xf numFmtId="0" fontId="27" fillId="10" borderId="11" xfId="60" applyFont="1" applyFill="1" applyBorder="1" applyAlignment="1" applyProtection="1">
      <alignment horizontal="centerContinuous" vertical="center"/>
      <protection/>
    </xf>
    <xf numFmtId="0" fontId="48" fillId="10" borderId="16" xfId="60" applyFont="1" applyFill="1" applyBorder="1" applyAlignment="1" applyProtection="1">
      <alignment horizontal="left"/>
      <protection/>
    </xf>
    <xf numFmtId="0" fontId="0" fillId="10" borderId="44" xfId="60" applyFont="1" applyFill="1" applyBorder="1" applyAlignment="1" applyProtection="1">
      <alignment horizontal="center" vertical="center" wrapText="1"/>
      <protection/>
    </xf>
    <xf numFmtId="0" fontId="0" fillId="10" borderId="11" xfId="60" applyFont="1" applyFill="1" applyBorder="1" applyAlignment="1" applyProtection="1">
      <alignment horizontal="center" vertical="center" wrapText="1"/>
      <protection/>
    </xf>
    <xf numFmtId="0" fontId="46" fillId="10" borderId="53" xfId="60" applyFont="1" applyFill="1" applyBorder="1" applyAlignment="1" applyProtection="1">
      <alignment horizontal="center" vertical="center" wrapText="1"/>
      <protection/>
    </xf>
    <xf numFmtId="0" fontId="0" fillId="10" borderId="46" xfId="60" applyFont="1" applyFill="1" applyBorder="1" applyAlignment="1" applyProtection="1">
      <alignment horizontal="center" vertical="center" wrapText="1"/>
      <protection/>
    </xf>
    <xf numFmtId="0" fontId="0" fillId="10" borderId="46" xfId="60" applyFont="1" applyFill="1" applyBorder="1" applyAlignment="1" applyProtection="1">
      <alignment horizontal="center" vertical="center"/>
      <protection/>
    </xf>
    <xf numFmtId="0" fontId="50" fillId="10" borderId="44" xfId="60" applyFont="1" applyFill="1" applyBorder="1" applyAlignment="1" applyProtection="1">
      <alignment horizontal="center" vertical="center" wrapText="1"/>
      <protection/>
    </xf>
    <xf numFmtId="0" fontId="50" fillId="10" borderId="11" xfId="60" applyFont="1" applyFill="1" applyBorder="1" applyAlignment="1" applyProtection="1">
      <alignment horizontal="center" vertical="center" wrapText="1"/>
      <protection/>
    </xf>
    <xf numFmtId="0" fontId="50" fillId="10" borderId="53" xfId="60" applyFont="1" applyFill="1" applyBorder="1" applyAlignment="1" applyProtection="1">
      <alignment horizontal="center" vertical="center" wrapText="1"/>
      <protection/>
    </xf>
    <xf numFmtId="0" fontId="50" fillId="10" borderId="46" xfId="60" applyFont="1" applyFill="1" applyBorder="1" applyAlignment="1" applyProtection="1">
      <alignment horizontal="center" vertical="center" wrapText="1"/>
      <protection/>
    </xf>
    <xf numFmtId="0" fontId="13" fillId="10" borderId="54" xfId="60" applyFont="1" applyFill="1" applyBorder="1" applyProtection="1">
      <alignment/>
      <protection/>
    </xf>
    <xf numFmtId="0" fontId="50" fillId="10" borderId="46" xfId="60" applyFont="1" applyFill="1" applyBorder="1" applyAlignment="1" applyProtection="1">
      <alignment horizontal="left" indent="1"/>
      <protection/>
    </xf>
    <xf numFmtId="0" fontId="13" fillId="10" borderId="54" xfId="60" applyFont="1" applyFill="1" applyBorder="1" applyAlignment="1" applyProtection="1">
      <alignment wrapText="1"/>
      <protection/>
    </xf>
    <xf numFmtId="0" fontId="0" fillId="10" borderId="40" xfId="60" applyFont="1" applyFill="1" applyBorder="1" applyAlignment="1" applyProtection="1">
      <alignment horizontal="left" indent="2"/>
      <protection/>
    </xf>
    <xf numFmtId="0" fontId="50" fillId="10" borderId="46" xfId="60" applyFont="1" applyFill="1" applyBorder="1" applyAlignment="1" applyProtection="1">
      <alignment horizontal="left" indent="2"/>
      <protection/>
    </xf>
    <xf numFmtId="0" fontId="27" fillId="10" borderId="54" xfId="60" applyFont="1" applyFill="1" applyBorder="1" applyAlignment="1" applyProtection="1">
      <alignment wrapText="1"/>
      <protection/>
    </xf>
    <xf numFmtId="0" fontId="50" fillId="10" borderId="40" xfId="60" applyFont="1" applyFill="1" applyBorder="1" applyAlignment="1" applyProtection="1">
      <alignment horizontal="left" indent="2"/>
      <protection/>
    </xf>
    <xf numFmtId="0" fontId="50" fillId="31" borderId="38" xfId="60" applyFont="1" applyFill="1" applyBorder="1" applyProtection="1">
      <alignment/>
      <protection locked="0"/>
    </xf>
    <xf numFmtId="0" fontId="50" fillId="31" borderId="26" xfId="60" applyFont="1" applyFill="1" applyBorder="1" applyProtection="1">
      <alignment/>
      <protection locked="0"/>
    </xf>
    <xf numFmtId="0" fontId="50" fillId="0" borderId="0" xfId="60" applyFont="1" applyProtection="1">
      <alignment/>
      <protection/>
    </xf>
    <xf numFmtId="0" fontId="13" fillId="10" borderId="54" xfId="60" applyFont="1" applyFill="1" applyBorder="1" applyAlignment="1" applyProtection="1">
      <alignment vertical="center"/>
      <protection/>
    </xf>
    <xf numFmtId="0" fontId="0" fillId="10" borderId="0" xfId="60" applyFill="1" applyAlignment="1" applyProtection="1">
      <alignment vertical="center"/>
      <protection/>
    </xf>
    <xf numFmtId="0" fontId="0" fillId="0" borderId="0" xfId="60" applyAlignment="1" applyProtection="1">
      <alignment vertical="center"/>
      <protection/>
    </xf>
    <xf numFmtId="0" fontId="27" fillId="10" borderId="13" xfId="0" applyFont="1" applyFill="1" applyBorder="1" applyAlignment="1" applyProtection="1">
      <alignment horizontal="centerContinuous" vertical="center" wrapText="1"/>
      <protection/>
    </xf>
    <xf numFmtId="0" fontId="50" fillId="10" borderId="15" xfId="0" applyFont="1" applyFill="1" applyBorder="1" applyAlignment="1" applyProtection="1">
      <alignment horizontal="center" vertical="center" wrapText="1"/>
      <protection/>
    </xf>
    <xf numFmtId="0" fontId="0" fillId="10" borderId="0" xfId="60" applyFill="1" applyAlignment="1" applyProtection="1">
      <alignment horizontal="right"/>
      <protection/>
    </xf>
    <xf numFmtId="0" fontId="0" fillId="10" borderId="40" xfId="60" applyFont="1" applyFill="1" applyBorder="1" applyAlignment="1" applyProtection="1">
      <alignment horizontal="left" wrapText="1"/>
      <protection/>
    </xf>
    <xf numFmtId="0" fontId="50" fillId="10" borderId="48" xfId="60" applyFont="1" applyFill="1" applyBorder="1" applyAlignment="1" applyProtection="1">
      <alignment horizontal="left" indent="1"/>
      <protection/>
    </xf>
    <xf numFmtId="0" fontId="13" fillId="10" borderId="40" xfId="60" applyFont="1" applyFill="1" applyBorder="1" applyAlignment="1" applyProtection="1">
      <alignment horizontal="left"/>
      <protection/>
    </xf>
    <xf numFmtId="3" fontId="0" fillId="10" borderId="135" xfId="60" applyNumberFormat="1" applyFill="1" applyBorder="1" applyAlignment="1" applyProtection="1">
      <alignment horizontal="right" vertical="center"/>
      <protection/>
    </xf>
    <xf numFmtId="3" fontId="46" fillId="10" borderId="136" xfId="60" applyNumberFormat="1" applyFont="1" applyFill="1" applyBorder="1" applyAlignment="1" applyProtection="1">
      <alignment horizontal="right" vertical="center"/>
      <protection/>
    </xf>
    <xf numFmtId="3" fontId="0" fillId="10" borderId="137" xfId="60" applyNumberFormat="1" applyFill="1" applyBorder="1" applyAlignment="1" applyProtection="1">
      <alignment horizontal="right" vertical="center"/>
      <protection/>
    </xf>
    <xf numFmtId="0" fontId="18" fillId="10" borderId="40" xfId="60" applyFont="1" applyFill="1" applyBorder="1" applyAlignment="1" applyProtection="1">
      <alignment horizontal="left" vertical="top"/>
      <protection/>
    </xf>
    <xf numFmtId="3" fontId="0" fillId="10" borderId="38" xfId="60" applyNumberFormat="1" applyFill="1" applyBorder="1" applyAlignment="1" applyProtection="1">
      <alignment horizontal="right" vertical="center"/>
      <protection/>
    </xf>
    <xf numFmtId="3" fontId="46" fillId="10" borderId="79" xfId="60" applyNumberFormat="1" applyFont="1" applyFill="1" applyBorder="1" applyAlignment="1" applyProtection="1">
      <alignment horizontal="right" vertical="center"/>
      <protection/>
    </xf>
    <xf numFmtId="3" fontId="0" fillId="10" borderId="80" xfId="60" applyNumberFormat="1" applyFill="1" applyBorder="1" applyAlignment="1" applyProtection="1">
      <alignment horizontal="right" vertical="center"/>
      <protection/>
    </xf>
    <xf numFmtId="0" fontId="0" fillId="10" borderId="40" xfId="60" applyFont="1" applyFill="1" applyBorder="1" applyAlignment="1" applyProtection="1">
      <alignment horizontal="left" wrapText="1" indent="1"/>
      <protection/>
    </xf>
    <xf numFmtId="0" fontId="50" fillId="10" borderId="44" xfId="60" applyFont="1" applyFill="1" applyBorder="1" applyAlignment="1" applyProtection="1">
      <alignment horizontal="left" indent="2"/>
      <protection/>
    </xf>
    <xf numFmtId="0" fontId="25" fillId="10" borderId="13" xfId="60" applyFont="1" applyFill="1" applyBorder="1" applyAlignment="1" applyProtection="1">
      <alignment horizontal="centerContinuous" vertical="center"/>
      <protection/>
    </xf>
    <xf numFmtId="3" fontId="46" fillId="10" borderId="135" xfId="60" applyNumberFormat="1" applyFont="1" applyFill="1" applyBorder="1" applyAlignment="1" applyProtection="1">
      <alignment horizontal="right" vertical="center"/>
      <protection/>
    </xf>
    <xf numFmtId="3" fontId="46" fillId="10" borderId="137" xfId="60" applyNumberFormat="1" applyFont="1" applyFill="1" applyBorder="1" applyAlignment="1" applyProtection="1">
      <alignment horizontal="right" vertical="center"/>
      <protection/>
    </xf>
    <xf numFmtId="3" fontId="46" fillId="10" borderId="38" xfId="60" applyNumberFormat="1" applyFont="1" applyFill="1" applyBorder="1" applyAlignment="1" applyProtection="1">
      <alignment horizontal="right" vertical="center"/>
      <protection/>
    </xf>
    <xf numFmtId="3" fontId="46" fillId="10" borderId="80" xfId="60" applyNumberFormat="1" applyFont="1" applyFill="1" applyBorder="1" applyAlignment="1" applyProtection="1">
      <alignment horizontal="right" vertical="center"/>
      <protection/>
    </xf>
    <xf numFmtId="0" fontId="58" fillId="10" borderId="16" xfId="60" applyFont="1" applyFill="1" applyBorder="1" applyAlignment="1" applyProtection="1">
      <alignment horizontal="left" wrapText="1"/>
      <protection/>
    </xf>
    <xf numFmtId="0" fontId="4" fillId="10" borderId="44" xfId="60" applyFont="1" applyFill="1" applyBorder="1" applyAlignment="1" applyProtection="1">
      <alignment horizontal="center" vertical="center" wrapText="1"/>
      <protection/>
    </xf>
    <xf numFmtId="0" fontId="4" fillId="10" borderId="11" xfId="60" applyFont="1" applyFill="1" applyBorder="1" applyAlignment="1" applyProtection="1">
      <alignment horizontal="center" vertical="center" wrapText="1"/>
      <protection/>
    </xf>
    <xf numFmtId="0" fontId="4" fillId="10" borderId="14" xfId="60" applyFont="1" applyFill="1" applyBorder="1" applyAlignment="1" applyProtection="1">
      <alignment horizontal="center" vertical="center" wrapText="1"/>
      <protection/>
    </xf>
    <xf numFmtId="0" fontId="52" fillId="10" borderId="53" xfId="60" applyFont="1" applyFill="1" applyBorder="1" applyAlignment="1" applyProtection="1">
      <alignment horizontal="center" vertical="center" wrapText="1"/>
      <protection/>
    </xf>
    <xf numFmtId="0" fontId="4" fillId="10" borderId="46" xfId="60" applyFont="1" applyFill="1" applyBorder="1" applyAlignment="1" applyProtection="1">
      <alignment horizontal="center" vertical="center" wrapText="1"/>
      <protection/>
    </xf>
    <xf numFmtId="0" fontId="52" fillId="10" borderId="44" xfId="60" applyFont="1" applyFill="1" applyBorder="1" applyAlignment="1" applyProtection="1">
      <alignment horizontal="center" vertical="center" wrapText="1"/>
      <protection/>
    </xf>
    <xf numFmtId="0" fontId="52" fillId="10" borderId="11" xfId="60" applyFont="1" applyFill="1" applyBorder="1" applyAlignment="1" applyProtection="1">
      <alignment horizontal="center" vertical="center" wrapText="1"/>
      <protection/>
    </xf>
    <xf numFmtId="0" fontId="52" fillId="10" borderId="14" xfId="60" applyFont="1" applyFill="1" applyBorder="1" applyAlignment="1" applyProtection="1">
      <alignment horizontal="center" vertical="center" wrapText="1"/>
      <protection/>
    </xf>
    <xf numFmtId="0" fontId="52" fillId="10" borderId="46" xfId="60" applyFont="1" applyFill="1" applyBorder="1" applyAlignment="1" applyProtection="1">
      <alignment horizontal="center" vertical="center" wrapText="1"/>
      <protection/>
    </xf>
    <xf numFmtId="0" fontId="4" fillId="10" borderId="0" xfId="60" applyFont="1" applyFill="1" applyProtection="1">
      <alignment/>
      <protection/>
    </xf>
    <xf numFmtId="0" fontId="4" fillId="0" borderId="0" xfId="60" applyFont="1" applyProtection="1">
      <alignment/>
      <protection/>
    </xf>
    <xf numFmtId="0" fontId="0" fillId="12" borderId="13" xfId="0" applyFont="1" applyFill="1" applyBorder="1" applyAlignment="1" applyProtection="1">
      <alignment horizontal="centerContinuous" vertical="center"/>
      <protection/>
    </xf>
    <xf numFmtId="0" fontId="0" fillId="12" borderId="14" xfId="0" applyFont="1" applyFill="1" applyBorder="1" applyAlignment="1" applyProtection="1">
      <alignment horizontal="centerContinuous" vertical="center"/>
      <protection/>
    </xf>
    <xf numFmtId="0" fontId="46" fillId="12" borderId="14" xfId="0" applyFont="1" applyFill="1" applyBorder="1" applyAlignment="1" applyProtection="1">
      <alignment horizontal="centerContinuous" vertical="center" wrapText="1"/>
      <protection/>
    </xf>
    <xf numFmtId="0" fontId="0" fillId="0" borderId="121" xfId="60" applyFill="1" applyBorder="1" applyProtection="1">
      <alignment/>
      <protection locked="0"/>
    </xf>
    <xf numFmtId="0" fontId="14" fillId="32" borderId="0" xfId="60" applyFont="1" applyFill="1" applyProtection="1">
      <alignment/>
      <protection/>
    </xf>
    <xf numFmtId="0" fontId="13" fillId="32" borderId="40" xfId="60" applyFont="1" applyFill="1" applyBorder="1" applyProtection="1">
      <alignment/>
      <protection/>
    </xf>
    <xf numFmtId="0" fontId="13" fillId="32" borderId="0" xfId="60" applyFont="1" applyFill="1" applyProtection="1">
      <alignment/>
      <protection/>
    </xf>
    <xf numFmtId="0" fontId="13" fillId="32" borderId="0" xfId="60" applyFont="1" applyFill="1" applyAlignment="1" applyProtection="1">
      <alignment horizontal="right"/>
      <protection/>
    </xf>
    <xf numFmtId="0" fontId="45" fillId="32" borderId="0" xfId="60" applyFont="1" applyFill="1" applyAlignment="1" applyProtection="1">
      <alignment/>
      <protection/>
    </xf>
    <xf numFmtId="0" fontId="44" fillId="32" borderId="0" xfId="60" applyFont="1" applyFill="1" applyAlignment="1" applyProtection="1">
      <alignment/>
      <protection/>
    </xf>
    <xf numFmtId="0" fontId="43" fillId="32" borderId="0" xfId="60" applyFont="1" applyFill="1" applyAlignment="1" applyProtection="1">
      <alignment horizontal="centerContinuous" vertical="center"/>
      <protection/>
    </xf>
    <xf numFmtId="0" fontId="13" fillId="32" borderId="14" xfId="60" applyFont="1" applyFill="1" applyBorder="1" applyAlignment="1" applyProtection="1">
      <alignment horizontal="centerContinuous" vertical="center"/>
      <protection/>
    </xf>
    <xf numFmtId="0" fontId="0" fillId="32" borderId="0" xfId="60" applyFont="1" applyFill="1" applyAlignment="1" applyProtection="1">
      <alignment vertical="center"/>
      <protection/>
    </xf>
    <xf numFmtId="0" fontId="0" fillId="0" borderId="0" xfId="60" applyFont="1" applyAlignment="1" applyProtection="1">
      <alignment vertical="center"/>
      <protection/>
    </xf>
    <xf numFmtId="0" fontId="0" fillId="32" borderId="0" xfId="60" applyFill="1" applyAlignment="1" applyProtection="1">
      <alignment vertical="center"/>
      <protection/>
    </xf>
    <xf numFmtId="0" fontId="46" fillId="32" borderId="11" xfId="60" applyFont="1" applyFill="1" applyBorder="1" applyAlignment="1" applyProtection="1">
      <alignment horizontal="center" vertical="center" wrapText="1"/>
      <protection/>
    </xf>
    <xf numFmtId="0" fontId="0" fillId="32" borderId="46" xfId="60" applyFill="1" applyBorder="1" applyAlignment="1" applyProtection="1">
      <alignment horizontal="center" vertical="center" wrapText="1"/>
      <protection/>
    </xf>
    <xf numFmtId="0" fontId="13" fillId="32" borderId="39" xfId="60" applyFont="1" applyFill="1" applyBorder="1" applyProtection="1">
      <alignment/>
      <protection/>
    </xf>
    <xf numFmtId="0" fontId="13" fillId="32" borderId="57" xfId="60" applyFont="1" applyFill="1" applyBorder="1" applyAlignment="1" applyProtection="1">
      <alignment vertical="center"/>
      <protection/>
    </xf>
    <xf numFmtId="0" fontId="0" fillId="32" borderId="18" xfId="60" applyFont="1" applyFill="1" applyBorder="1" applyAlignment="1" applyProtection="1">
      <alignment horizontal="left" indent="1"/>
      <protection/>
    </xf>
    <xf numFmtId="0" fontId="46" fillId="32" borderId="16" xfId="60" applyFont="1" applyFill="1" applyBorder="1" applyAlignment="1" applyProtection="1">
      <alignment horizontal="left" indent="1"/>
      <protection/>
    </xf>
    <xf numFmtId="0" fontId="13" fillId="32" borderId="13" xfId="60" applyFont="1" applyFill="1" applyBorder="1" applyAlignment="1" applyProtection="1">
      <alignment horizontal="centerContinuous" vertical="center"/>
      <protection/>
    </xf>
    <xf numFmtId="0" fontId="0" fillId="32" borderId="14" xfId="60" applyFill="1" applyBorder="1" applyAlignment="1" applyProtection="1">
      <alignment horizontal="centerContinuous" vertical="center"/>
      <protection/>
    </xf>
    <xf numFmtId="0" fontId="0" fillId="32" borderId="15" xfId="60" applyFill="1" applyBorder="1" applyAlignment="1" applyProtection="1">
      <alignment horizontal="centerContinuous" vertical="center"/>
      <protection/>
    </xf>
    <xf numFmtId="0" fontId="46" fillId="32" borderId="45" xfId="60" applyFont="1" applyFill="1" applyBorder="1" applyAlignment="1" applyProtection="1">
      <alignment horizontal="center" vertical="center" wrapText="1"/>
      <protection/>
    </xf>
    <xf numFmtId="0" fontId="13" fillId="32" borderId="39" xfId="60" applyFont="1" applyFill="1" applyBorder="1" applyAlignment="1" applyProtection="1">
      <alignment horizontal="center" vertical="center" wrapText="1"/>
      <protection/>
    </xf>
    <xf numFmtId="0" fontId="13" fillId="32" borderId="41" xfId="60" applyFont="1" applyFill="1" applyBorder="1" applyAlignment="1" applyProtection="1">
      <alignment horizontal="center" wrapText="1"/>
      <protection/>
    </xf>
    <xf numFmtId="0" fontId="25" fillId="32" borderId="42" xfId="60" applyFont="1" applyFill="1" applyBorder="1" applyAlignment="1" applyProtection="1">
      <alignment horizontal="center" vertical="center"/>
      <protection/>
    </xf>
    <xf numFmtId="0" fontId="0" fillId="32" borderId="44" xfId="60" applyFill="1" applyBorder="1" applyAlignment="1" applyProtection="1">
      <alignment horizontal="center" vertical="top" wrapText="1"/>
      <protection/>
    </xf>
    <xf numFmtId="0" fontId="0" fillId="32" borderId="11" xfId="60" applyFill="1" applyBorder="1" applyAlignment="1" applyProtection="1">
      <alignment horizontal="center" vertical="top" wrapText="1"/>
      <protection/>
    </xf>
    <xf numFmtId="0" fontId="13" fillId="32" borderId="55" xfId="60" applyFont="1" applyFill="1" applyBorder="1" applyAlignment="1" applyProtection="1">
      <alignment horizontal="center" wrapText="1"/>
      <protection/>
    </xf>
    <xf numFmtId="0" fontId="46" fillId="32" borderId="0" xfId="60" applyFont="1" applyFill="1" applyBorder="1" applyAlignment="1" applyProtection="1">
      <alignment horizontal="left" indent="1"/>
      <protection/>
    </xf>
    <xf numFmtId="0" fontId="4" fillId="32" borderId="0" xfId="60" applyFont="1" applyFill="1" applyBorder="1" applyAlignment="1" applyProtection="1">
      <alignment horizontal="left"/>
      <protection/>
    </xf>
    <xf numFmtId="0" fontId="0" fillId="32" borderId="49" xfId="0" applyFill="1" applyBorder="1" applyAlignment="1" applyProtection="1">
      <alignment/>
      <protection/>
    </xf>
    <xf numFmtId="0" fontId="13" fillId="32" borderId="51" xfId="0" applyFont="1" applyFill="1" applyBorder="1" applyAlignment="1" applyProtection="1">
      <alignment horizontal="centerContinuous" vertical="center"/>
      <protection/>
    </xf>
    <xf numFmtId="0" fontId="49" fillId="32" borderId="51" xfId="0" applyFont="1" applyFill="1" applyBorder="1" applyAlignment="1" applyProtection="1">
      <alignment horizontal="center" vertical="center"/>
      <protection/>
    </xf>
    <xf numFmtId="0" fontId="13" fillId="32" borderId="60" xfId="0" applyFont="1" applyFill="1" applyBorder="1" applyAlignment="1" applyProtection="1">
      <alignment horizontal="center" vertical="top" wrapText="1"/>
      <protection/>
    </xf>
    <xf numFmtId="3" fontId="13" fillId="32" borderId="138" xfId="0" applyNumberFormat="1" applyFont="1" applyFill="1" applyBorder="1" applyAlignment="1" applyProtection="1">
      <alignment vertical="center"/>
      <protection/>
    </xf>
    <xf numFmtId="3" fontId="13" fillId="32" borderId="139" xfId="0" applyNumberFormat="1" applyFont="1" applyFill="1" applyBorder="1" applyAlignment="1" applyProtection="1">
      <alignment vertical="center"/>
      <protection/>
    </xf>
    <xf numFmtId="3" fontId="13" fillId="32" borderId="63" xfId="0" applyNumberFormat="1" applyFont="1" applyFill="1" applyBorder="1" applyAlignment="1" applyProtection="1">
      <alignment vertical="center"/>
      <protection/>
    </xf>
    <xf numFmtId="0" fontId="56" fillId="32" borderId="40" xfId="0" applyFont="1" applyFill="1" applyBorder="1" applyAlignment="1" applyProtection="1">
      <alignment vertical="top"/>
      <protection/>
    </xf>
    <xf numFmtId="0" fontId="45" fillId="32" borderId="40" xfId="60" applyFont="1" applyFill="1" applyBorder="1" applyAlignment="1" applyProtection="1">
      <alignment horizontal="left" indent="1"/>
      <protection/>
    </xf>
    <xf numFmtId="3" fontId="45" fillId="0" borderId="96" xfId="60" applyNumberFormat="1" applyFont="1" applyFill="1" applyBorder="1" applyProtection="1">
      <alignment/>
      <protection locked="0"/>
    </xf>
    <xf numFmtId="3" fontId="45" fillId="0" borderId="99" xfId="0" applyNumberFormat="1" applyFont="1" applyFill="1" applyBorder="1" applyAlignment="1" applyProtection="1">
      <alignment/>
      <protection locked="0"/>
    </xf>
    <xf numFmtId="3" fontId="45" fillId="0" borderId="82" xfId="0" applyNumberFormat="1" applyFont="1" applyFill="1" applyBorder="1" applyAlignment="1" applyProtection="1">
      <alignment/>
      <protection locked="0"/>
    </xf>
    <xf numFmtId="3" fontId="45" fillId="0" borderId="96" xfId="0" applyNumberFormat="1" applyFont="1" applyFill="1" applyBorder="1" applyAlignment="1" applyProtection="1">
      <alignment/>
      <protection locked="0"/>
    </xf>
    <xf numFmtId="0" fontId="45" fillId="32" borderId="40" xfId="60" applyFont="1" applyFill="1" applyBorder="1" applyAlignment="1" applyProtection="1">
      <alignment horizontal="left" indent="2"/>
      <protection/>
    </xf>
    <xf numFmtId="0" fontId="45" fillId="32" borderId="44" xfId="60" applyFont="1" applyFill="1" applyBorder="1" applyAlignment="1" applyProtection="1">
      <alignment horizontal="left" indent="1"/>
      <protection/>
    </xf>
    <xf numFmtId="3" fontId="45" fillId="0" borderId="140" xfId="0" applyNumberFormat="1" applyFont="1" applyFill="1" applyBorder="1" applyAlignment="1" applyProtection="1">
      <alignment/>
      <protection locked="0"/>
    </xf>
    <xf numFmtId="3" fontId="45" fillId="0" borderId="141" xfId="0" applyNumberFormat="1" applyFont="1" applyFill="1" applyBorder="1" applyAlignment="1" applyProtection="1">
      <alignment/>
      <protection locked="0"/>
    </xf>
    <xf numFmtId="3" fontId="45" fillId="0" borderId="86" xfId="0" applyNumberFormat="1" applyFont="1" applyFill="1" applyBorder="1" applyAlignment="1" applyProtection="1">
      <alignment/>
      <protection locked="0"/>
    </xf>
    <xf numFmtId="3" fontId="45" fillId="32" borderId="80" xfId="0" applyNumberFormat="1" applyFont="1" applyFill="1" applyBorder="1" applyAlignment="1" applyProtection="1">
      <alignment/>
      <protection/>
    </xf>
    <xf numFmtId="3" fontId="45" fillId="32" borderId="142" xfId="0" applyNumberFormat="1" applyFont="1" applyFill="1" applyBorder="1" applyAlignment="1" applyProtection="1">
      <alignment/>
      <protection/>
    </xf>
    <xf numFmtId="3" fontId="45" fillId="32" borderId="38" xfId="0" applyNumberFormat="1" applyFont="1" applyFill="1" applyBorder="1" applyAlignment="1" applyProtection="1">
      <alignment/>
      <protection/>
    </xf>
    <xf numFmtId="0" fontId="51" fillId="32" borderId="40" xfId="0" applyFont="1" applyFill="1" applyBorder="1" applyAlignment="1" applyProtection="1">
      <alignment vertical="center"/>
      <protection/>
    </xf>
    <xf numFmtId="0" fontId="14" fillId="32" borderId="40" xfId="0" applyFont="1" applyFill="1" applyBorder="1" applyAlignment="1" applyProtection="1">
      <alignment vertical="center"/>
      <protection/>
    </xf>
    <xf numFmtId="0" fontId="13" fillId="32" borderId="75" xfId="0" applyFont="1" applyFill="1" applyBorder="1" applyAlignment="1" applyProtection="1">
      <alignment horizontal="right" vertical="center" wrapText="1"/>
      <protection/>
    </xf>
    <xf numFmtId="0" fontId="4" fillId="32" borderId="139" xfId="0" applyFont="1" applyFill="1" applyBorder="1" applyAlignment="1" applyProtection="1">
      <alignment horizontal="right" vertical="center" wrapText="1"/>
      <protection/>
    </xf>
    <xf numFmtId="0" fontId="49" fillId="32" borderId="139" xfId="0" applyFont="1" applyFill="1" applyBorder="1" applyAlignment="1" applyProtection="1">
      <alignment horizontal="right" vertical="center" wrapText="1"/>
      <protection/>
    </xf>
    <xf numFmtId="0" fontId="6" fillId="32" borderId="63" xfId="0" applyFont="1" applyFill="1" applyBorder="1" applyAlignment="1" applyProtection="1">
      <alignment horizontal="right" vertical="center" wrapText="1"/>
      <protection/>
    </xf>
    <xf numFmtId="0" fontId="25" fillId="32" borderId="51" xfId="0" applyFont="1" applyFill="1" applyBorder="1" applyAlignment="1" applyProtection="1">
      <alignment horizontal="center" vertical="top" wrapText="1"/>
      <protection/>
    </xf>
    <xf numFmtId="0" fontId="13" fillId="32" borderId="52" xfId="0" applyFont="1" applyFill="1" applyBorder="1" applyAlignment="1" applyProtection="1">
      <alignment horizontal="center" vertical="center" wrapText="1"/>
      <protection/>
    </xf>
    <xf numFmtId="0" fontId="25" fillId="32" borderId="60" xfId="0" applyFont="1" applyFill="1" applyBorder="1" applyAlignment="1" applyProtection="1">
      <alignment horizontal="center" vertical="top" wrapText="1"/>
      <protection/>
    </xf>
    <xf numFmtId="0" fontId="13" fillId="32" borderId="46" xfId="0" applyFont="1" applyFill="1" applyBorder="1" applyAlignment="1" applyProtection="1">
      <alignment vertical="center" wrapText="1"/>
      <protection/>
    </xf>
    <xf numFmtId="0" fontId="0" fillId="32" borderId="40" xfId="0" applyFont="1" applyFill="1" applyBorder="1" applyAlignment="1" applyProtection="1">
      <alignment horizontal="left" indent="3"/>
      <protection/>
    </xf>
    <xf numFmtId="0" fontId="48" fillId="32" borderId="18" xfId="0" applyFont="1" applyFill="1" applyBorder="1" applyAlignment="1" applyProtection="1">
      <alignment vertical="center" wrapText="1"/>
      <protection/>
    </xf>
    <xf numFmtId="0" fontId="51" fillId="32" borderId="18" xfId="0" applyFont="1" applyFill="1" applyBorder="1" applyAlignment="1" applyProtection="1">
      <alignment vertical="center"/>
      <protection/>
    </xf>
    <xf numFmtId="0" fontId="56" fillId="32" borderId="16" xfId="0" applyFont="1" applyFill="1" applyBorder="1" applyAlignment="1" applyProtection="1">
      <alignment vertical="top" wrapText="1"/>
      <protection/>
    </xf>
    <xf numFmtId="3" fontId="45" fillId="32" borderId="47" xfId="0" applyNumberFormat="1" applyFont="1" applyFill="1" applyBorder="1" applyAlignment="1" applyProtection="1">
      <alignment vertical="center"/>
      <protection/>
    </xf>
    <xf numFmtId="3" fontId="45" fillId="32" borderId="135" xfId="0" applyNumberFormat="1" applyFont="1" applyFill="1" applyBorder="1" applyAlignment="1" applyProtection="1">
      <alignment vertical="center"/>
      <protection/>
    </xf>
    <xf numFmtId="3" fontId="45" fillId="32" borderId="137" xfId="0" applyNumberFormat="1" applyFont="1" applyFill="1" applyBorder="1" applyAlignment="1" applyProtection="1">
      <alignment vertical="center"/>
      <protection/>
    </xf>
    <xf numFmtId="0" fontId="13" fillId="32" borderId="57" xfId="0" applyFont="1" applyFill="1" applyBorder="1" applyAlignment="1" applyProtection="1">
      <alignment vertical="center" wrapText="1"/>
      <protection/>
    </xf>
    <xf numFmtId="0" fontId="50" fillId="32" borderId="44" xfId="60" applyFont="1" applyFill="1" applyBorder="1" applyAlignment="1" applyProtection="1">
      <alignment horizontal="left" indent="1"/>
      <protection/>
    </xf>
    <xf numFmtId="0" fontId="0" fillId="32" borderId="40" xfId="60" applyFont="1" applyFill="1" applyBorder="1" applyAlignment="1" applyProtection="1">
      <alignment horizontal="left" wrapText="1" indent="1"/>
      <protection/>
    </xf>
    <xf numFmtId="0" fontId="13" fillId="32" borderId="15" xfId="60" applyFont="1" applyFill="1" applyBorder="1" applyAlignment="1" applyProtection="1">
      <alignment horizontal="centerContinuous" vertical="center"/>
      <protection/>
    </xf>
    <xf numFmtId="0" fontId="25" fillId="32" borderId="13" xfId="60" applyFont="1" applyFill="1" applyBorder="1" applyAlignment="1" applyProtection="1">
      <alignment horizontal="centerContinuous" vertical="center"/>
      <protection/>
    </xf>
    <xf numFmtId="0" fontId="25" fillId="32" borderId="14" xfId="60" applyFont="1" applyFill="1" applyBorder="1" applyAlignment="1" applyProtection="1">
      <alignment horizontal="centerContinuous" vertical="center"/>
      <protection/>
    </xf>
    <xf numFmtId="0" fontId="25" fillId="32" borderId="15" xfId="60" applyFont="1" applyFill="1" applyBorder="1" applyAlignment="1" applyProtection="1">
      <alignment horizontal="centerContinuous" vertical="center"/>
      <protection/>
    </xf>
    <xf numFmtId="0" fontId="40" fillId="32" borderId="47" xfId="60" applyFont="1" applyFill="1" applyBorder="1" applyAlignment="1" applyProtection="1">
      <alignment horizontal="right" vertical="center" wrapText="1"/>
      <protection/>
    </xf>
    <xf numFmtId="0" fontId="40" fillId="32" borderId="135" xfId="60" applyFont="1" applyFill="1" applyBorder="1" applyAlignment="1" applyProtection="1">
      <alignment horizontal="right" vertical="center" wrapText="1"/>
      <protection/>
    </xf>
    <xf numFmtId="0" fontId="27" fillId="32" borderId="135" xfId="60" applyFont="1" applyFill="1" applyBorder="1" applyAlignment="1" applyProtection="1">
      <alignment horizontal="right" vertical="center" wrapText="1"/>
      <protection/>
    </xf>
    <xf numFmtId="0" fontId="25" fillId="32" borderId="135" xfId="60" applyFont="1" applyFill="1" applyBorder="1" applyAlignment="1" applyProtection="1">
      <alignment horizontal="right" vertical="center" wrapText="1"/>
      <protection/>
    </xf>
    <xf numFmtId="0" fontId="40" fillId="32" borderId="137" xfId="60" applyFont="1" applyFill="1" applyBorder="1" applyAlignment="1" applyProtection="1">
      <alignment horizontal="right" vertical="center" wrapText="1"/>
      <protection/>
    </xf>
    <xf numFmtId="0" fontId="1" fillId="32" borderId="44" xfId="60" applyFont="1" applyFill="1" applyBorder="1" applyAlignment="1" applyProtection="1">
      <alignment horizontal="center" vertical="center" wrapText="1"/>
      <protection/>
    </xf>
    <xf numFmtId="0" fontId="1" fillId="32" borderId="11" xfId="60" applyFont="1" applyFill="1" applyBorder="1" applyAlignment="1" applyProtection="1">
      <alignment horizontal="center" vertical="center" wrapText="1"/>
      <protection/>
    </xf>
    <xf numFmtId="0" fontId="50" fillId="32" borderId="45" xfId="60" applyFont="1" applyFill="1" applyBorder="1" applyAlignment="1" applyProtection="1">
      <alignment horizontal="center" vertical="center" wrapText="1"/>
      <protection/>
    </xf>
    <xf numFmtId="0" fontId="1" fillId="32" borderId="46" xfId="60" applyFont="1" applyFill="1" applyBorder="1" applyAlignment="1" applyProtection="1">
      <alignment horizontal="center" vertical="center" wrapText="1"/>
      <protection/>
    </xf>
    <xf numFmtId="0" fontId="46" fillId="32" borderId="44" xfId="60" applyFont="1" applyFill="1" applyBorder="1" applyAlignment="1" applyProtection="1">
      <alignment horizontal="center" vertical="center" wrapText="1"/>
      <protection/>
    </xf>
    <xf numFmtId="0" fontId="46" fillId="32" borderId="46" xfId="60" applyFont="1" applyFill="1" applyBorder="1" applyAlignment="1" applyProtection="1">
      <alignment horizontal="center" vertical="center" wrapText="1"/>
      <protection/>
    </xf>
    <xf numFmtId="0" fontId="48" fillId="32" borderId="40" xfId="60" applyFont="1" applyFill="1" applyBorder="1" applyAlignment="1" applyProtection="1">
      <alignment horizontal="left"/>
      <protection/>
    </xf>
    <xf numFmtId="0" fontId="51" fillId="8" borderId="40" xfId="0" applyFont="1" applyFill="1" applyBorder="1" applyAlignment="1" applyProtection="1">
      <alignment/>
      <protection/>
    </xf>
    <xf numFmtId="0" fontId="45" fillId="0" borderId="47" xfId="60" applyFont="1" applyFill="1" applyBorder="1" applyAlignment="1" applyProtection="1">
      <alignment horizontal="right"/>
      <protection/>
    </xf>
    <xf numFmtId="0" fontId="45" fillId="0" borderId="143" xfId="60" applyFont="1" applyFill="1" applyBorder="1" applyAlignment="1" applyProtection="1">
      <alignment horizontal="right"/>
      <protection/>
    </xf>
    <xf numFmtId="0" fontId="45" fillId="0" borderId="136" xfId="60" applyFont="1" applyFill="1" applyBorder="1" applyAlignment="1" applyProtection="1">
      <alignment horizontal="right"/>
      <protection/>
    </xf>
    <xf numFmtId="0" fontId="45" fillId="0" borderId="137" xfId="60" applyFont="1" applyFill="1" applyBorder="1" applyAlignment="1" applyProtection="1">
      <alignment horizontal="right"/>
      <protection/>
    </xf>
    <xf numFmtId="0" fontId="56" fillId="8" borderId="40" xfId="0" applyFont="1" applyFill="1" applyBorder="1" applyAlignment="1" applyProtection="1">
      <alignment vertical="top"/>
      <protection/>
    </xf>
    <xf numFmtId="0" fontId="45" fillId="0" borderId="142" xfId="60" applyFont="1" applyFill="1" applyBorder="1" applyAlignment="1" applyProtection="1">
      <alignment horizontal="right"/>
      <protection/>
    </xf>
    <xf numFmtId="0" fontId="45" fillId="0" borderId="78" xfId="60" applyFont="1" applyFill="1" applyBorder="1" applyAlignment="1" applyProtection="1">
      <alignment horizontal="right"/>
      <protection/>
    </xf>
    <xf numFmtId="0" fontId="45" fillId="0" borderId="79" xfId="60" applyFont="1" applyFill="1" applyBorder="1" applyAlignment="1" applyProtection="1">
      <alignment horizontal="right"/>
      <protection/>
    </xf>
    <xf numFmtId="0" fontId="45" fillId="0" borderId="80" xfId="60" applyFont="1" applyFill="1" applyBorder="1" applyAlignment="1" applyProtection="1">
      <alignment horizontal="right"/>
      <protection/>
    </xf>
    <xf numFmtId="0" fontId="45" fillId="8" borderId="40" xfId="60" applyFont="1" applyFill="1" applyBorder="1" applyAlignment="1" applyProtection="1">
      <alignment horizontal="left" indent="1"/>
      <protection/>
    </xf>
    <xf numFmtId="0" fontId="45" fillId="0" borderId="144" xfId="60" applyFont="1" applyFill="1" applyBorder="1" applyAlignment="1" applyProtection="1">
      <alignment horizontal="right"/>
      <protection locked="0"/>
    </xf>
    <xf numFmtId="0" fontId="45" fillId="0" borderId="25" xfId="60" applyFont="1" applyFill="1" applyBorder="1" applyAlignment="1" applyProtection="1">
      <alignment horizontal="right"/>
      <protection locked="0"/>
    </xf>
    <xf numFmtId="0" fontId="45" fillId="0" borderId="81" xfId="60" applyFont="1" applyFill="1" applyBorder="1" applyAlignment="1" applyProtection="1">
      <alignment horizontal="right"/>
      <protection locked="0"/>
    </xf>
    <xf numFmtId="0" fontId="45" fillId="0" borderId="82" xfId="60" applyFont="1" applyFill="1" applyBorder="1" applyAlignment="1" applyProtection="1">
      <alignment horizontal="right"/>
      <protection locked="0"/>
    </xf>
    <xf numFmtId="0" fontId="45" fillId="0" borderId="144" xfId="0" applyFont="1" applyFill="1" applyBorder="1" applyAlignment="1" applyProtection="1">
      <alignment horizontal="right"/>
      <protection locked="0"/>
    </xf>
    <xf numFmtId="0" fontId="45" fillId="0" borderId="25" xfId="0" applyFont="1" applyFill="1" applyBorder="1" applyAlignment="1" applyProtection="1">
      <alignment horizontal="right"/>
      <protection locked="0"/>
    </xf>
    <xf numFmtId="0" fontId="45" fillId="0" borderId="81" xfId="0" applyFont="1" applyFill="1" applyBorder="1" applyAlignment="1" applyProtection="1">
      <alignment horizontal="right"/>
      <protection locked="0"/>
    </xf>
    <xf numFmtId="0" fontId="45" fillId="0" borderId="82" xfId="0" applyFont="1" applyFill="1" applyBorder="1" applyAlignment="1" applyProtection="1">
      <alignment horizontal="right"/>
      <protection locked="0"/>
    </xf>
    <xf numFmtId="0" fontId="45" fillId="8" borderId="40" xfId="60" applyFont="1" applyFill="1" applyBorder="1" applyAlignment="1" applyProtection="1">
      <alignment horizontal="left" indent="2"/>
      <protection/>
    </xf>
    <xf numFmtId="0" fontId="45" fillId="8" borderId="44" xfId="60" applyFont="1" applyFill="1" applyBorder="1" applyAlignment="1" applyProtection="1">
      <alignment horizontal="left" indent="1"/>
      <protection/>
    </xf>
    <xf numFmtId="0" fontId="45" fillId="0" borderId="145" xfId="0" applyFont="1" applyFill="1" applyBorder="1" applyAlignment="1" applyProtection="1">
      <alignment horizontal="right"/>
      <protection locked="0"/>
    </xf>
    <xf numFmtId="0" fontId="45" fillId="0" borderId="84" xfId="0" applyFont="1" applyFill="1" applyBorder="1" applyAlignment="1" applyProtection="1">
      <alignment horizontal="right"/>
      <protection locked="0"/>
    </xf>
    <xf numFmtId="0" fontId="45" fillId="0" borderId="85" xfId="0" applyFont="1" applyFill="1" applyBorder="1" applyAlignment="1" applyProtection="1">
      <alignment horizontal="right"/>
      <protection locked="0"/>
    </xf>
    <xf numFmtId="0" fontId="45" fillId="0" borderId="86" xfId="0" applyFont="1" applyFill="1" applyBorder="1" applyAlignment="1" applyProtection="1">
      <alignment horizontal="right"/>
      <protection locked="0"/>
    </xf>
    <xf numFmtId="0" fontId="13" fillId="8" borderId="39" xfId="0" applyFont="1" applyFill="1" applyBorder="1" applyAlignment="1" applyProtection="1">
      <alignment horizontal="right" vertical="center"/>
      <protection/>
    </xf>
    <xf numFmtId="0" fontId="13" fillId="8" borderId="124" xfId="0" applyFont="1" applyFill="1" applyBorder="1" applyAlignment="1" applyProtection="1">
      <alignment horizontal="right" vertical="center"/>
      <protection/>
    </xf>
    <xf numFmtId="0" fontId="13" fillId="8" borderId="41" xfId="0" applyFont="1" applyFill="1" applyBorder="1" applyAlignment="1" applyProtection="1">
      <alignment horizontal="right" vertical="center"/>
      <protection/>
    </xf>
    <xf numFmtId="0" fontId="13" fillId="8" borderId="55" xfId="0" applyFont="1" applyFill="1" applyBorder="1" applyAlignment="1" applyProtection="1">
      <alignment horizontal="right" vertical="center"/>
      <protection/>
    </xf>
    <xf numFmtId="0" fontId="0" fillId="8" borderId="40" xfId="0" applyFont="1" applyFill="1" applyBorder="1" applyAlignment="1" applyProtection="1">
      <alignment horizontal="left" indent="2"/>
      <protection/>
    </xf>
    <xf numFmtId="0" fontId="46" fillId="8" borderId="16" xfId="0" applyFont="1" applyFill="1" applyBorder="1" applyAlignment="1" applyProtection="1">
      <alignment horizontal="left" indent="2"/>
      <protection/>
    </xf>
    <xf numFmtId="0" fontId="25" fillId="10" borderId="13" xfId="0" applyFont="1" applyFill="1" applyBorder="1" applyAlignment="1" applyProtection="1">
      <alignment horizontal="centerContinuous" vertical="center"/>
      <protection/>
    </xf>
    <xf numFmtId="0" fontId="25" fillId="10" borderId="14" xfId="0" applyFont="1" applyFill="1" applyBorder="1" applyAlignment="1" applyProtection="1">
      <alignment horizontal="centerContinuous" vertical="center"/>
      <protection/>
    </xf>
    <xf numFmtId="0" fontId="25" fillId="10" borderId="15" xfId="0" applyFont="1" applyFill="1" applyBorder="1" applyAlignment="1" applyProtection="1">
      <alignment horizontal="centerContinuous" vertical="center"/>
      <protection/>
    </xf>
    <xf numFmtId="0" fontId="25" fillId="10" borderId="44" xfId="0" applyFont="1" applyFill="1" applyBorder="1" applyAlignment="1" applyProtection="1">
      <alignment horizontal="centerContinuous" vertical="center"/>
      <protection/>
    </xf>
    <xf numFmtId="0" fontId="25" fillId="10" borderId="11" xfId="0" applyFont="1" applyFill="1" applyBorder="1" applyAlignment="1" applyProtection="1">
      <alignment horizontal="centerContinuous" vertical="center"/>
      <protection/>
    </xf>
    <xf numFmtId="0" fontId="46" fillId="10" borderId="44" xfId="0" applyFont="1" applyFill="1" applyBorder="1" applyAlignment="1" applyProtection="1">
      <alignment horizontal="center" vertical="center" wrapText="1"/>
      <protection/>
    </xf>
    <xf numFmtId="0" fontId="46" fillId="10" borderId="11" xfId="0" applyFont="1" applyFill="1" applyBorder="1" applyAlignment="1" applyProtection="1">
      <alignment horizontal="center" vertical="center" wrapText="1"/>
      <protection/>
    </xf>
    <xf numFmtId="0" fontId="46" fillId="10" borderId="53" xfId="0" applyFont="1" applyFill="1" applyBorder="1" applyAlignment="1" applyProtection="1">
      <alignment horizontal="center" vertical="center" wrapText="1"/>
      <protection/>
    </xf>
    <xf numFmtId="0" fontId="46" fillId="10" borderId="46" xfId="0" applyFont="1" applyFill="1" applyBorder="1" applyAlignment="1" applyProtection="1">
      <alignment horizontal="center" vertical="center" wrapText="1"/>
      <protection/>
    </xf>
    <xf numFmtId="3" fontId="0" fillId="32" borderId="68" xfId="0" applyNumberFormat="1" applyFont="1" applyFill="1" applyBorder="1" applyAlignment="1" applyProtection="1">
      <alignment vertical="center"/>
      <protection/>
    </xf>
    <xf numFmtId="3" fontId="0" fillId="32" borderId="21" xfId="0" applyNumberFormat="1" applyFill="1" applyBorder="1" applyAlignment="1" applyProtection="1">
      <alignment vertical="center"/>
      <protection/>
    </xf>
    <xf numFmtId="3" fontId="0" fillId="32" borderId="71" xfId="0" applyNumberFormat="1" applyFill="1" applyBorder="1" applyAlignment="1" applyProtection="1">
      <alignment vertical="center"/>
      <protection/>
    </xf>
    <xf numFmtId="1" fontId="0" fillId="32" borderId="0" xfId="60" applyNumberFormat="1" applyFill="1" applyProtection="1">
      <alignment/>
      <protection/>
    </xf>
    <xf numFmtId="0" fontId="13" fillId="5" borderId="58" xfId="0" applyFont="1" applyFill="1" applyBorder="1" applyAlignment="1" applyProtection="1">
      <alignment horizontal="left" vertical="center"/>
      <protection/>
    </xf>
    <xf numFmtId="0" fontId="0" fillId="5" borderId="0" xfId="0" applyFill="1" applyAlignment="1" applyProtection="1">
      <alignment vertical="center"/>
      <protection/>
    </xf>
    <xf numFmtId="0" fontId="25" fillId="5" borderId="18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12" borderId="57" xfId="0" applyFont="1" applyFill="1" applyBorder="1" applyAlignment="1" applyProtection="1">
      <alignment horizontal="left" vertical="center" wrapText="1"/>
      <protection/>
    </xf>
    <xf numFmtId="0" fontId="50" fillId="32" borderId="44" xfId="60" applyFont="1" applyFill="1" applyBorder="1" applyAlignment="1" applyProtection="1">
      <alignment horizontal="left" indent="3"/>
      <protection/>
    </xf>
    <xf numFmtId="0" fontId="59" fillId="32" borderId="0" xfId="0" applyFont="1" applyFill="1" applyAlignment="1" applyProtection="1">
      <alignment/>
      <protection/>
    </xf>
    <xf numFmtId="0" fontId="13" fillId="32" borderId="47" xfId="0" applyFont="1" applyFill="1" applyBorder="1" applyAlignment="1" applyProtection="1">
      <alignment horizontal="left" wrapText="1"/>
      <protection/>
    </xf>
    <xf numFmtId="0" fontId="25" fillId="10" borderId="146" xfId="0" applyNumberFormat="1" applyFont="1" applyFill="1" applyBorder="1" applyAlignment="1" applyProtection="1">
      <alignment horizontal="left" vertical="center" wrapText="1"/>
      <protection/>
    </xf>
    <xf numFmtId="0" fontId="13" fillId="12" borderId="58" xfId="0" applyFont="1" applyFill="1" applyBorder="1" applyAlignment="1" applyProtection="1">
      <alignment horizontal="left"/>
      <protection/>
    </xf>
    <xf numFmtId="0" fontId="13" fillId="12" borderId="147" xfId="0" applyFont="1" applyFill="1" applyBorder="1" applyAlignment="1" applyProtection="1">
      <alignment horizontal="left"/>
      <protection/>
    </xf>
    <xf numFmtId="0" fontId="13" fillId="12" borderId="9" xfId="0" applyFont="1" applyFill="1" applyBorder="1" applyAlignment="1" applyProtection="1">
      <alignment horizontal="left" vertical="center"/>
      <protection/>
    </xf>
    <xf numFmtId="0" fontId="7" fillId="31" borderId="0" xfId="55" applyFill="1" applyAlignment="1" applyProtection="1">
      <alignment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31" borderId="26" xfId="60" applyFont="1" applyFill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31" borderId="38" xfId="60" applyFont="1" applyFill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/>
      <protection locked="0"/>
    </xf>
    <xf numFmtId="2" fontId="0" fillId="0" borderId="0" xfId="0" applyNumberFormat="1" applyFont="1" applyFill="1" applyAlignment="1" applyProtection="1">
      <alignment vertical="top"/>
      <protection locked="0"/>
    </xf>
    <xf numFmtId="2" fontId="0" fillId="0" borderId="0" xfId="0" applyNumberFormat="1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60" fillId="0" borderId="0" xfId="0" applyNumberFormat="1" applyFont="1" applyFill="1" applyAlignment="1" applyProtection="1">
      <alignment wrapText="1"/>
      <protection locked="0"/>
    </xf>
    <xf numFmtId="0" fontId="60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NumberFormat="1" applyFill="1" applyAlignment="1" applyProtection="1">
      <alignment vertical="top"/>
      <protection locked="0"/>
    </xf>
    <xf numFmtId="0" fontId="0" fillId="0" borderId="0" xfId="0" applyNumberFormat="1" applyAlignment="1" applyProtection="1">
      <alignment vertical="top"/>
      <protection locked="0"/>
    </xf>
    <xf numFmtId="0" fontId="0" fillId="0" borderId="0" xfId="61" applyAlignment="1" applyProtection="1">
      <alignment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61" applyProtection="1">
      <alignment/>
      <protection locked="0"/>
    </xf>
    <xf numFmtId="0" fontId="90" fillId="0" borderId="0" xfId="55" applyFont="1" applyAlignment="1" applyProtection="1">
      <alignment/>
      <protection/>
    </xf>
    <xf numFmtId="0" fontId="6" fillId="0" borderId="0" xfId="0" applyFont="1" applyFill="1" applyAlignment="1">
      <alignment/>
    </xf>
    <xf numFmtId="0" fontId="90" fillId="0" borderId="0" xfId="55" applyFont="1" applyAlignment="1" applyProtection="1">
      <alignment/>
      <protection/>
    </xf>
    <xf numFmtId="0" fontId="90" fillId="0" borderId="0" xfId="55" applyFont="1" applyFill="1" applyAlignment="1" applyProtection="1">
      <alignment/>
      <protection/>
    </xf>
    <xf numFmtId="1" fontId="90" fillId="0" borderId="0" xfId="55" applyNumberFormat="1" applyFont="1" applyAlignment="1" applyProtection="1">
      <alignment/>
      <protection/>
    </xf>
    <xf numFmtId="0" fontId="90" fillId="0" borderId="0" xfId="55" applyFont="1" applyFill="1" applyAlignment="1" applyProtection="1">
      <alignment/>
      <protection/>
    </xf>
    <xf numFmtId="0" fontId="13" fillId="30" borderId="13" xfId="60" applyFont="1" applyFill="1" applyBorder="1" applyAlignment="1" applyProtection="1">
      <alignment horizontal="center"/>
      <protection/>
    </xf>
    <xf numFmtId="0" fontId="13" fillId="30" borderId="14" xfId="60" applyFont="1" applyFill="1" applyBorder="1" applyAlignment="1" applyProtection="1">
      <alignment horizontal="center"/>
      <protection/>
    </xf>
    <xf numFmtId="0" fontId="13" fillId="30" borderId="15" xfId="60" applyFont="1" applyFill="1" applyBorder="1" applyAlignment="1" applyProtection="1">
      <alignment horizontal="center"/>
      <protection/>
    </xf>
    <xf numFmtId="0" fontId="0" fillId="30" borderId="12" xfId="0" applyFill="1" applyBorder="1" applyAlignment="1" applyProtection="1">
      <alignment horizontal="center"/>
      <protection/>
    </xf>
    <xf numFmtId="0" fontId="0" fillId="30" borderId="18" xfId="0" applyFill="1" applyBorder="1" applyAlignment="1" applyProtection="1">
      <alignment horizontal="center"/>
      <protection/>
    </xf>
    <xf numFmtId="0" fontId="48" fillId="30" borderId="40" xfId="0" applyFont="1" applyFill="1" applyBorder="1" applyAlignment="1" applyProtection="1">
      <alignment horizontal="left" vertical="center"/>
      <protection/>
    </xf>
    <xf numFmtId="0" fontId="48" fillId="30" borderId="52" xfId="0" applyFont="1" applyFill="1" applyBorder="1" applyAlignment="1" applyProtection="1">
      <alignment horizontal="left" vertical="center"/>
      <protection/>
    </xf>
    <xf numFmtId="0" fontId="48" fillId="30" borderId="44" xfId="0" applyFont="1" applyFill="1" applyBorder="1" applyAlignment="1" applyProtection="1">
      <alignment horizontal="left" vertical="center"/>
      <protection/>
    </xf>
    <xf numFmtId="0" fontId="48" fillId="30" borderId="46" xfId="0" applyFont="1" applyFill="1" applyBorder="1" applyAlignment="1" applyProtection="1">
      <alignment horizontal="left" vertical="center"/>
      <protection/>
    </xf>
    <xf numFmtId="0" fontId="0" fillId="5" borderId="18" xfId="0" applyFill="1" applyBorder="1" applyAlignment="1" applyProtection="1">
      <alignment horizontal="center"/>
      <protection/>
    </xf>
    <xf numFmtId="0" fontId="0" fillId="5" borderId="16" xfId="0" applyFill="1" applyBorder="1" applyAlignment="1" applyProtection="1">
      <alignment horizontal="center"/>
      <protection/>
    </xf>
    <xf numFmtId="0" fontId="13" fillId="5" borderId="13" xfId="0" applyFont="1" applyFill="1" applyBorder="1" applyAlignment="1" applyProtection="1">
      <alignment horizontal="center" vertical="center"/>
      <protection/>
    </xf>
    <xf numFmtId="0" fontId="13" fillId="5" borderId="14" xfId="0" applyFont="1" applyFill="1" applyBorder="1" applyAlignment="1" applyProtection="1">
      <alignment horizontal="center" vertical="center"/>
      <protection/>
    </xf>
    <xf numFmtId="0" fontId="13" fillId="5" borderId="15" xfId="0" applyFont="1" applyFill="1" applyBorder="1" applyAlignment="1" applyProtection="1">
      <alignment horizontal="center" vertical="center"/>
      <protection/>
    </xf>
    <xf numFmtId="0" fontId="16" fillId="5" borderId="12" xfId="0" applyFont="1" applyFill="1" applyBorder="1" applyAlignment="1" applyProtection="1">
      <alignment horizontal="left"/>
      <protection/>
    </xf>
    <xf numFmtId="0" fontId="16" fillId="5" borderId="16" xfId="0" applyFont="1" applyFill="1" applyBorder="1" applyAlignment="1" applyProtection="1">
      <alignment horizontal="left"/>
      <protection/>
    </xf>
    <xf numFmtId="0" fontId="13" fillId="5" borderId="13" xfId="0" applyFont="1" applyFill="1" applyBorder="1" applyAlignment="1" applyProtection="1">
      <alignment horizontal="center" vertical="center" wrapText="1"/>
      <protection/>
    </xf>
    <xf numFmtId="0" fontId="13" fillId="5" borderId="14" xfId="0" applyFont="1" applyFill="1" applyBorder="1" applyAlignment="1" applyProtection="1">
      <alignment horizontal="center" vertical="center" wrapText="1"/>
      <protection/>
    </xf>
    <xf numFmtId="0" fontId="13" fillId="5" borderId="15" xfId="0" applyFont="1" applyFill="1" applyBorder="1" applyAlignment="1" applyProtection="1">
      <alignment horizontal="center" vertical="center" wrapText="1"/>
      <protection/>
    </xf>
    <xf numFmtId="0" fontId="13" fillId="12" borderId="13" xfId="0" applyFont="1" applyFill="1" applyBorder="1" applyAlignment="1" applyProtection="1">
      <alignment horizontal="center" vertical="center" wrapText="1"/>
      <protection/>
    </xf>
    <xf numFmtId="0" fontId="13" fillId="12" borderId="14" xfId="0" applyFont="1" applyFill="1" applyBorder="1" applyAlignment="1" applyProtection="1">
      <alignment horizontal="center" vertical="center" wrapText="1"/>
      <protection/>
    </xf>
    <xf numFmtId="0" fontId="0" fillId="12" borderId="15" xfId="0" applyFill="1" applyBorder="1" applyAlignment="1" applyProtection="1">
      <alignment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ap" xfId="48"/>
    <cellStyle name="gap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te" xfId="64"/>
    <cellStyle name="Output" xfId="65"/>
    <cellStyle name="Percent" xfId="66"/>
    <cellStyle name="row" xfId="67"/>
    <cellStyle name="Title" xfId="68"/>
    <cellStyle name="Total" xfId="69"/>
    <cellStyle name="Warning Text" xfId="70"/>
  </cellStyles>
  <dxfs count="143"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ont>
        <color rgb="FFC00000"/>
      </font>
      <fill>
        <patternFill>
          <bgColor theme="5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externalLink" Target="externalLinks/externalLink2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28575</xdr:rowOff>
    </xdr:from>
    <xdr:to>
      <xdr:col>4</xdr:col>
      <xdr:colOff>342900</xdr:colOff>
      <xdr:row>5</xdr:row>
      <xdr:rowOff>66675</xdr:rowOff>
    </xdr:to>
    <xdr:pic>
      <xdr:nvPicPr>
        <xdr:cNvPr id="1" name="Picture 1" descr="OECD-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1885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228600</xdr:colOff>
      <xdr:row>1</xdr:row>
      <xdr:rowOff>57150</xdr:rowOff>
    </xdr:from>
    <xdr:to>
      <xdr:col>18</xdr:col>
      <xdr:colOff>180975</xdr:colOff>
      <xdr:row>5</xdr:row>
      <xdr:rowOff>47625</xdr:rowOff>
    </xdr:to>
    <xdr:pic>
      <xdr:nvPicPr>
        <xdr:cNvPr id="2" name="Picture 22" descr="estat CE RGB 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219075"/>
          <a:ext cx="1781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0</xdr:row>
      <xdr:rowOff>57150</xdr:rowOff>
    </xdr:from>
    <xdr:to>
      <xdr:col>12</xdr:col>
      <xdr:colOff>171450</xdr:colOff>
      <xdr:row>6</xdr:row>
      <xdr:rowOff>114300</xdr:rowOff>
    </xdr:to>
    <xdr:pic>
      <xdr:nvPicPr>
        <xdr:cNvPr id="3" name="Picture 2693" descr="image0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48200" y="57150"/>
          <a:ext cx="1771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67</xdr:row>
      <xdr:rowOff>133350</xdr:rowOff>
    </xdr:from>
    <xdr:to>
      <xdr:col>0</xdr:col>
      <xdr:colOff>276225</xdr:colOff>
      <xdr:row>68</xdr:row>
      <xdr:rowOff>123825</xdr:rowOff>
    </xdr:to>
    <xdr:sp macro="[0]!AddCtzCntry">
      <xdr:nvSpPr>
        <xdr:cNvPr id="1" name="Cross 1"/>
        <xdr:cNvSpPr>
          <a:spLocks/>
        </xdr:cNvSpPr>
      </xdr:nvSpPr>
      <xdr:spPr>
        <a:xfrm>
          <a:off x="85725" y="11734800"/>
          <a:ext cx="190500" cy="152400"/>
        </a:xfrm>
        <a:prstGeom prst="plus">
          <a:avLst/>
        </a:prstGeom>
        <a:solidFill>
          <a:srgbClr val="C0C0C0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70</xdr:row>
      <xdr:rowOff>161925</xdr:rowOff>
    </xdr:from>
    <xdr:to>
      <xdr:col>0</xdr:col>
      <xdr:colOff>238125</xdr:colOff>
      <xdr:row>71</xdr:row>
      <xdr:rowOff>152400</xdr:rowOff>
    </xdr:to>
    <xdr:sp macro="[0]!AddCtzCntry">
      <xdr:nvSpPr>
        <xdr:cNvPr id="1" name="Cross 1"/>
        <xdr:cNvSpPr>
          <a:spLocks/>
        </xdr:cNvSpPr>
      </xdr:nvSpPr>
      <xdr:spPr>
        <a:xfrm>
          <a:off x="47625" y="13563600"/>
          <a:ext cx="190500" cy="180975"/>
        </a:xfrm>
        <a:prstGeom prst="plus">
          <a:avLst/>
        </a:prstGeom>
        <a:solidFill>
          <a:srgbClr val="C0C0C0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323850</xdr:colOff>
      <xdr:row>11</xdr:row>
      <xdr:rowOff>0</xdr:rowOff>
    </xdr:from>
    <xdr:to>
      <xdr:col>13</xdr:col>
      <xdr:colOff>514350</xdr:colOff>
      <xdr:row>11</xdr:row>
      <xdr:rowOff>180975</xdr:rowOff>
    </xdr:to>
    <xdr:sp macro="[0]!AddYear">
      <xdr:nvSpPr>
        <xdr:cNvPr id="1" name="Cross 1"/>
        <xdr:cNvSpPr>
          <a:spLocks/>
        </xdr:cNvSpPr>
      </xdr:nvSpPr>
      <xdr:spPr>
        <a:xfrm>
          <a:off x="9286875" y="1790700"/>
          <a:ext cx="190500" cy="180975"/>
        </a:xfrm>
        <a:prstGeom prst="plus">
          <a:avLst/>
        </a:prstGeom>
        <a:solidFill>
          <a:srgbClr val="C0C0C0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457200</xdr:colOff>
      <xdr:row>8</xdr:row>
      <xdr:rowOff>57150</xdr:rowOff>
    </xdr:from>
    <xdr:to>
      <xdr:col>20</xdr:col>
      <xdr:colOff>171450</xdr:colOff>
      <xdr:row>9</xdr:row>
      <xdr:rowOff>47625</xdr:rowOff>
    </xdr:to>
    <xdr:sp macro="[0]!AddYear">
      <xdr:nvSpPr>
        <xdr:cNvPr id="1" name="Cross 1"/>
        <xdr:cNvSpPr>
          <a:spLocks/>
        </xdr:cNvSpPr>
      </xdr:nvSpPr>
      <xdr:spPr>
        <a:xfrm>
          <a:off x="13773150" y="1438275"/>
          <a:ext cx="190500" cy="180975"/>
        </a:xfrm>
        <a:prstGeom prst="plus">
          <a:avLst/>
        </a:prstGeom>
        <a:solidFill>
          <a:srgbClr val="C0C0C0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76</xdr:row>
      <xdr:rowOff>85725</xdr:rowOff>
    </xdr:from>
    <xdr:to>
      <xdr:col>0</xdr:col>
      <xdr:colOff>257175</xdr:colOff>
      <xdr:row>77</xdr:row>
      <xdr:rowOff>76200</xdr:rowOff>
    </xdr:to>
    <xdr:sp macro="[0]!AddCtzCntry">
      <xdr:nvSpPr>
        <xdr:cNvPr id="1" name="Cross 1"/>
        <xdr:cNvSpPr>
          <a:spLocks/>
        </xdr:cNvSpPr>
      </xdr:nvSpPr>
      <xdr:spPr>
        <a:xfrm>
          <a:off x="66675" y="14392275"/>
          <a:ext cx="190500" cy="180975"/>
        </a:xfrm>
        <a:prstGeom prst="plus">
          <a:avLst/>
        </a:prstGeom>
        <a:solidFill>
          <a:srgbClr val="C0C0C0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419100</xdr:colOff>
      <xdr:row>9</xdr:row>
      <xdr:rowOff>161925</xdr:rowOff>
    </xdr:from>
    <xdr:to>
      <xdr:col>11</xdr:col>
      <xdr:colOff>609600</xdr:colOff>
      <xdr:row>10</xdr:row>
      <xdr:rowOff>152400</xdr:rowOff>
    </xdr:to>
    <xdr:sp macro="[0]!AddYear">
      <xdr:nvSpPr>
        <xdr:cNvPr id="2" name="Cross 2"/>
        <xdr:cNvSpPr>
          <a:spLocks/>
        </xdr:cNvSpPr>
      </xdr:nvSpPr>
      <xdr:spPr>
        <a:xfrm>
          <a:off x="9544050" y="1733550"/>
          <a:ext cx="190500" cy="180975"/>
        </a:xfrm>
        <a:prstGeom prst="plus">
          <a:avLst/>
        </a:prstGeom>
        <a:solidFill>
          <a:srgbClr val="C0C0C0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85725</xdr:colOff>
      <xdr:row>8</xdr:row>
      <xdr:rowOff>28575</xdr:rowOff>
    </xdr:from>
    <xdr:to>
      <xdr:col>20</xdr:col>
      <xdr:colOff>276225</xdr:colOff>
      <xdr:row>9</xdr:row>
      <xdr:rowOff>19050</xdr:rowOff>
    </xdr:to>
    <xdr:sp macro="[0]!AddYear">
      <xdr:nvSpPr>
        <xdr:cNvPr id="1" name="Cross 1"/>
        <xdr:cNvSpPr>
          <a:spLocks/>
        </xdr:cNvSpPr>
      </xdr:nvSpPr>
      <xdr:spPr>
        <a:xfrm>
          <a:off x="13315950" y="1409700"/>
          <a:ext cx="190500" cy="180975"/>
        </a:xfrm>
        <a:prstGeom prst="plus">
          <a:avLst/>
        </a:prstGeom>
        <a:solidFill>
          <a:srgbClr val="C0C0C0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8</xdr:row>
      <xdr:rowOff>0</xdr:rowOff>
    </xdr:from>
    <xdr:to>
      <xdr:col>10</xdr:col>
      <xdr:colOff>400050</xdr:colOff>
      <xdr:row>8</xdr:row>
      <xdr:rowOff>180975</xdr:rowOff>
    </xdr:to>
    <xdr:sp macro="[0]!AddYear">
      <xdr:nvSpPr>
        <xdr:cNvPr id="1" name="Cross 1"/>
        <xdr:cNvSpPr>
          <a:spLocks/>
        </xdr:cNvSpPr>
      </xdr:nvSpPr>
      <xdr:spPr>
        <a:xfrm>
          <a:off x="11525250" y="1409700"/>
          <a:ext cx="190500" cy="180975"/>
        </a:xfrm>
        <a:prstGeom prst="plus">
          <a:avLst/>
        </a:prstGeom>
        <a:solidFill>
          <a:srgbClr val="C0C0C0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9</xdr:row>
      <xdr:rowOff>171450</xdr:rowOff>
    </xdr:from>
    <xdr:to>
      <xdr:col>12</xdr:col>
      <xdr:colOff>47625</xdr:colOff>
      <xdr:row>10</xdr:row>
      <xdr:rowOff>161925</xdr:rowOff>
    </xdr:to>
    <xdr:sp macro="[0]!AddYear">
      <xdr:nvSpPr>
        <xdr:cNvPr id="1" name="Cross 1"/>
        <xdr:cNvSpPr>
          <a:spLocks/>
        </xdr:cNvSpPr>
      </xdr:nvSpPr>
      <xdr:spPr>
        <a:xfrm>
          <a:off x="9686925" y="1771650"/>
          <a:ext cx="190500" cy="180975"/>
        </a:xfrm>
        <a:prstGeom prst="plus">
          <a:avLst/>
        </a:prstGeom>
        <a:solidFill>
          <a:srgbClr val="C0C0C0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76200</xdr:colOff>
      <xdr:row>73</xdr:row>
      <xdr:rowOff>104775</xdr:rowOff>
    </xdr:from>
    <xdr:to>
      <xdr:col>0</xdr:col>
      <xdr:colOff>266700</xdr:colOff>
      <xdr:row>74</xdr:row>
      <xdr:rowOff>95250</xdr:rowOff>
    </xdr:to>
    <xdr:sp macro="[0]!AddCtzCntry">
      <xdr:nvSpPr>
        <xdr:cNvPr id="2" name="Cross 2"/>
        <xdr:cNvSpPr>
          <a:spLocks/>
        </xdr:cNvSpPr>
      </xdr:nvSpPr>
      <xdr:spPr>
        <a:xfrm>
          <a:off x="76200" y="13896975"/>
          <a:ext cx="190500" cy="180975"/>
        </a:xfrm>
        <a:prstGeom prst="plus">
          <a:avLst/>
        </a:prstGeom>
        <a:solidFill>
          <a:srgbClr val="C0C0C0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457200</xdr:colOff>
      <xdr:row>8</xdr:row>
      <xdr:rowOff>19050</xdr:rowOff>
    </xdr:from>
    <xdr:to>
      <xdr:col>20</xdr:col>
      <xdr:colOff>161925</xdr:colOff>
      <xdr:row>9</xdr:row>
      <xdr:rowOff>9525</xdr:rowOff>
    </xdr:to>
    <xdr:sp macro="[0]!AddYear">
      <xdr:nvSpPr>
        <xdr:cNvPr id="1" name="Cross 1"/>
        <xdr:cNvSpPr>
          <a:spLocks/>
        </xdr:cNvSpPr>
      </xdr:nvSpPr>
      <xdr:spPr>
        <a:xfrm>
          <a:off x="13554075" y="1428750"/>
          <a:ext cx="190500" cy="180975"/>
        </a:xfrm>
        <a:prstGeom prst="plus">
          <a:avLst/>
        </a:prstGeom>
        <a:solidFill>
          <a:srgbClr val="C0C0C0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333375</xdr:colOff>
      <xdr:row>9</xdr:row>
      <xdr:rowOff>190500</xdr:rowOff>
    </xdr:from>
    <xdr:to>
      <xdr:col>14</xdr:col>
      <xdr:colOff>523875</xdr:colOff>
      <xdr:row>10</xdr:row>
      <xdr:rowOff>180975</xdr:rowOff>
    </xdr:to>
    <xdr:sp macro="[1]!AddYear">
      <xdr:nvSpPr>
        <xdr:cNvPr id="1" name="Cross 1"/>
        <xdr:cNvSpPr>
          <a:spLocks/>
        </xdr:cNvSpPr>
      </xdr:nvSpPr>
      <xdr:spPr>
        <a:xfrm>
          <a:off x="14011275" y="1790700"/>
          <a:ext cx="190500" cy="180975"/>
        </a:xfrm>
        <a:prstGeom prst="plus">
          <a:avLst/>
        </a:prstGeom>
        <a:solidFill>
          <a:srgbClr val="C0C0C0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ergroach_s\Local%20Settings\Temporary%20Internet%20Files\Content.Outlook\R0GBRZQQ\Revised%20output%20tables-versio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 of tables"/>
      <sheetName val="ExplNote"/>
      <sheetName val="Cntry"/>
      <sheetName val="P1"/>
      <sheetName val="P2.1"/>
      <sheetName val="P2.2"/>
      <sheetName val="P3"/>
      <sheetName val="P4"/>
      <sheetName val="P5"/>
      <sheetName val="P6"/>
      <sheetName val="P7"/>
      <sheetName val="P8"/>
      <sheetName val="ED1"/>
      <sheetName val="ED2"/>
      <sheetName val="ED3"/>
      <sheetName val="ED4"/>
      <sheetName val="ED5"/>
      <sheetName val="EMP1"/>
      <sheetName val="EMP2.1"/>
      <sheetName val="EMP2.2"/>
      <sheetName val="EMP2.3"/>
      <sheetName val="EMP3"/>
      <sheetName val="EMP4"/>
      <sheetName val="EMP5"/>
      <sheetName val="EMP6"/>
      <sheetName val="EMP7"/>
      <sheetName val="EMP8"/>
      <sheetName val="PERC1.1"/>
      <sheetName val="PERC1.2"/>
      <sheetName val="PERC2.1"/>
      <sheetName val="PERC2.2"/>
      <sheetName val="IMOB1"/>
      <sheetName val="IMOB2"/>
      <sheetName val="IMOB3"/>
      <sheetName val="OMOB1"/>
      <sheetName val="OMOB2"/>
      <sheetName val="OMOB3.1"/>
      <sheetName val="OMOB3.2"/>
      <sheetName val="OMOB4"/>
      <sheetName val="OUTP"/>
      <sheetName val="Tools"/>
      <sheetName val="Revised output tables-version2"/>
    </sheetNames>
    <definedNames>
      <definedName name="AddYea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9"/>
  </sheetPr>
  <dimension ref="A8:U62"/>
  <sheetViews>
    <sheetView showGridLines="0" zoomScale="90" zoomScaleNormal="90" zoomScalePageLayoutView="0" workbookViewId="0" topLeftCell="A1">
      <selection activeCell="A9" sqref="A9"/>
    </sheetView>
  </sheetViews>
  <sheetFormatPr defaultColWidth="9.140625" defaultRowHeight="12.75"/>
  <cols>
    <col min="1" max="1" width="4.421875" style="0" customWidth="1"/>
    <col min="2" max="2" width="3.7109375" style="0" customWidth="1"/>
    <col min="3" max="3" width="8.7109375" style="0" customWidth="1"/>
    <col min="8" max="8" width="3.7109375" style="0" customWidth="1"/>
    <col min="19" max="19" width="3.7109375" style="0" customWidth="1"/>
    <col min="22" max="22" width="6.57421875" style="0" customWidth="1"/>
    <col min="28" max="28" width="4.00390625" style="0" customWidth="1"/>
  </cols>
  <sheetData>
    <row r="8" spans="1:21" s="2" customFormat="1" ht="15.75">
      <c r="A8" s="1" t="s">
        <v>830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.75">
      <c r="A9" s="1" t="s">
        <v>831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1" spans="2:8" ht="15.75">
      <c r="B11" s="3" t="s">
        <v>0</v>
      </c>
      <c r="D11" s="4"/>
      <c r="E11" s="4"/>
      <c r="F11" s="4"/>
      <c r="G11" s="4"/>
      <c r="H11" s="4"/>
    </row>
    <row r="12" ht="12.75">
      <c r="B12" s="5"/>
    </row>
    <row r="13" ht="12.75">
      <c r="B13" s="6"/>
    </row>
    <row r="14" ht="12.75">
      <c r="B14" s="7" t="s">
        <v>1</v>
      </c>
    </row>
    <row r="15" s="8" customFormat="1" ht="12">
      <c r="C15" s="9" t="s">
        <v>2</v>
      </c>
    </row>
    <row r="16" ht="12.75">
      <c r="B16" s="6"/>
    </row>
    <row r="17" ht="12.75">
      <c r="B17" s="7" t="s">
        <v>3</v>
      </c>
    </row>
    <row r="18" s="8" customFormat="1" ht="12">
      <c r="C18" s="1089" t="str">
        <f>'P1'!A7</f>
        <v>Table P1. Doctorate Holders by Sex and Age class</v>
      </c>
    </row>
    <row r="19" s="7" customFormat="1" ht="12">
      <c r="C19" s="1087" t="str">
        <f>'P2.1'!A7</f>
        <v>Table P2.1. Doctorate Holders by Type of Citizenship, Resident Status and Place of Birth (optional table)</v>
      </c>
    </row>
    <row r="20" s="7" customFormat="1" ht="12">
      <c r="C20" s="1087" t="str">
        <f>'P2.2'!A7</f>
        <v>Table P2.2. Doctorate Holders by Citizenship and Resident Status (optional table)</v>
      </c>
    </row>
    <row r="21" s="7" customFormat="1" ht="12">
      <c r="C21" s="1089" t="str">
        <f>'P3'!A7</f>
        <v>Table P3. Doctorate Holders by Sex and Country of Citizenship</v>
      </c>
    </row>
    <row r="22" s="7" customFormat="1" ht="12">
      <c r="C22" s="1089" t="str">
        <f>'P4'!A7</f>
        <v>Table P4. Doctorate Holders by Citizenship/Resident Status and Age class</v>
      </c>
    </row>
    <row r="23" spans="3:13" s="7" customFormat="1" ht="12">
      <c r="C23" s="1090" t="str">
        <f>'P5'!A7</f>
        <v>Table P5. Doctorate Holders by Citizenship and Field of Doctorate Degree</v>
      </c>
      <c r="D23" s="1088"/>
      <c r="E23" s="1088"/>
      <c r="F23" s="1088"/>
      <c r="G23" s="1088"/>
      <c r="H23" s="1088"/>
      <c r="I23" s="1088"/>
      <c r="J23" s="1088"/>
      <c r="K23" s="1088"/>
      <c r="L23" s="1088"/>
      <c r="M23" s="1088"/>
    </row>
    <row r="24" s="7" customFormat="1" ht="12">
      <c r="C24" s="1089" t="str">
        <f>'P6'!A7</f>
        <v>Table P6. Doctorate Holders by Sex and Country of Birth</v>
      </c>
    </row>
    <row r="25" s="7" customFormat="1" ht="12">
      <c r="C25" s="1089" t="str">
        <f>'P7'!A7</f>
        <v>Table P7. Doctorate Holders by Place of Birth/Resident Status and Age Class</v>
      </c>
    </row>
    <row r="26" spans="3:13" s="7" customFormat="1" ht="12">
      <c r="C26" s="1090" t="str">
        <f>'P8'!A7</f>
        <v>Table P8. Doctorate Holders by Place of Birth and Field of Doctorate Degree</v>
      </c>
      <c r="D26" s="1088"/>
      <c r="E26" s="1088"/>
      <c r="F26" s="1088"/>
      <c r="G26" s="1088"/>
      <c r="H26" s="1088"/>
      <c r="I26" s="1088"/>
      <c r="J26" s="1088"/>
      <c r="K26" s="1088"/>
      <c r="L26" s="1088"/>
      <c r="M26" s="1088"/>
    </row>
    <row r="27" s="7" customFormat="1" ht="12">
      <c r="B27" s="10"/>
    </row>
    <row r="28" ht="12.75">
      <c r="B28" s="7" t="s">
        <v>4</v>
      </c>
    </row>
    <row r="29" s="9" customFormat="1" ht="12">
      <c r="C29" s="1089" t="str">
        <f>'ED1'!A7</f>
        <v>Table ED1. Doctorate Holders by Citizenship/Resident Status and Region of Doctoral Award</v>
      </c>
    </row>
    <row r="30" s="9" customFormat="1" ht="12">
      <c r="C30" s="1089" t="str">
        <f>'ED2'!A7</f>
        <v>Table ED2. Doctorate Holders by Place of Birth/Resident Status and Region of Doctoral Award</v>
      </c>
    </row>
    <row r="31" s="9" customFormat="1" ht="12">
      <c r="C31" s="1089" t="str">
        <f>'ED3'!A7</f>
        <v>Table ED3. Doctorate Holders by Country of Doctoral Award and of Prior Education</v>
      </c>
    </row>
    <row r="32" s="9" customFormat="1" ht="12">
      <c r="C32" s="1089" t="str">
        <f>'ED4'!A7</f>
        <v>Table ED4.  Recent Doctorate Recipients: Age at Graduation and Time to Completion by main Field of Doctoral Degree</v>
      </c>
    </row>
    <row r="33" s="9" customFormat="1" ht="12">
      <c r="C33" s="1089" t="str">
        <f>'ED5'!A7</f>
        <v>Table ED5.  Doctorate Holders by main Field of Doctoral Degree and Primary Source of Funding during Completion of Doctorate</v>
      </c>
    </row>
    <row r="34" s="8" customFormat="1" ht="12">
      <c r="B34" s="11"/>
    </row>
    <row r="35" ht="12.75">
      <c r="B35" s="7" t="s">
        <v>5</v>
      </c>
    </row>
    <row r="36" s="9" customFormat="1" ht="12">
      <c r="C36" s="1089" t="str">
        <f>EMP1!A7</f>
        <v>Table EMP1.  Doctorate Holders by Employment Status and Year of Doctoral Award</v>
      </c>
    </row>
    <row r="37" s="9" customFormat="1" ht="12">
      <c r="C37" s="1089" t="str">
        <f>'EMP2.1'!A7</f>
        <v>Table EMP2.1.  Doctorate Holders by Employment Status and Field of Doctoral Degree</v>
      </c>
    </row>
    <row r="38" s="9" customFormat="1" ht="12">
      <c r="C38" s="1089" t="str">
        <f>'EMP2.2'!A7</f>
        <v>Table EMP2.2. Doctorate Holders by Employment Status and Age Class</v>
      </c>
    </row>
    <row r="39" s="9" customFormat="1" ht="12">
      <c r="C39" s="1089" t="str">
        <f>'EMP2.3'!A7</f>
        <v>Table EMP2.3. Doctorate Holders by Employment Status and Citizenship/Resident Status</v>
      </c>
    </row>
    <row r="40" s="9" customFormat="1" ht="12">
      <c r="C40" s="1089" t="str">
        <f>EMP3!A7</f>
        <v>Table EMP3.  Recent Doctorate Recipients by  Employment Status and Primary Source of Funding during Completion of Doctorate</v>
      </c>
    </row>
    <row r="41" s="9" customFormat="1" ht="12">
      <c r="C41" s="1089" t="str">
        <f>EMP4!A7</f>
        <v>Table EMP4.  Employed Doctorate Holders by Field of Doctoral Degree and Occupations</v>
      </c>
    </row>
    <row r="42" s="9" customFormat="1" ht="12">
      <c r="C42" s="1089" t="str">
        <f>EMP5!A7</f>
        <v>Table EMP5.  Employed Doctorate Holders by Sector of Employment, Field of Doctoral Degree and Sex</v>
      </c>
    </row>
    <row r="43" s="9" customFormat="1" ht="12">
      <c r="C43" s="1091" t="str">
        <f>'EMP6.1'!A7</f>
        <v>Table EMP6.1. Employed Doctorate Holders: Median Gross Annual Earnings</v>
      </c>
    </row>
    <row r="44" spans="3:4" s="12" customFormat="1" ht="12">
      <c r="C44" s="1091" t="str">
        <f>'EMP6.2'!A7</f>
        <v>Table EMP6.2. Employed Doctorate Holders: Average Gross Annual Earnings</v>
      </c>
      <c r="D44" s="9"/>
    </row>
    <row r="45" spans="3:4" s="12" customFormat="1" ht="12">
      <c r="C45" s="1089" t="str">
        <f>EMP7!A7</f>
        <v>Table EMP7.  Employed Recent Doctorate Recipients: Gross Annual Earnings by Primary Source of Funding during Completion of Doctorate (optional table)</v>
      </c>
      <c r="D45" s="9"/>
    </row>
    <row r="46" s="9" customFormat="1" ht="12">
      <c r="C46" s="1089" t="str">
        <f>EMP8!A7</f>
        <v>Table EMP8. Employed Doctorate Holders: Job Mobility over the last 10 years by Sector of Employment</v>
      </c>
    </row>
    <row r="47" s="9" customFormat="1" ht="12"/>
    <row r="48" s="9" customFormat="1" ht="12">
      <c r="C48" s="1089" t="str">
        <f>'PERC1.1'!A7</f>
        <v>Table PERC1.1.  Employed Doctorate Holders: Perception regarding their Job Qualification by Sex and Year of Doctoral Award</v>
      </c>
    </row>
    <row r="49" s="9" customFormat="1" ht="12">
      <c r="C49" s="1089" t="str">
        <f>'PERC1.2'!A7</f>
        <v>Table PERC1.2.  Employed Doctorate Holders: Perception regarding their Job Qualification by Sex and Field of Doctoral Degree</v>
      </c>
    </row>
    <row r="50" s="9" customFormat="1" ht="12">
      <c r="C50" s="1089" t="str">
        <f>'PERC2.1'!A7</f>
        <v>Table PERC2.1.  Employed Doctorate Holders: Satisfaction with their Employment Situation by Sex and Criteria of Satisfaction</v>
      </c>
    </row>
    <row r="51" s="9" customFormat="1" ht="12">
      <c r="C51" s="1089" t="str">
        <f>'PERC2.2'!A7</f>
        <v>Table PERC2.2.  Employed Doctorate Holders: Satisfaction with their Employment Situation by Research Status and Criteria of Satisfaction</v>
      </c>
    </row>
    <row r="52" s="13" customFormat="1" ht="12">
      <c r="C52" s="14"/>
    </row>
    <row r="53" ht="12.75">
      <c r="B53" s="7" t="s">
        <v>6</v>
      </c>
    </row>
    <row r="54" s="9" customFormat="1" ht="12">
      <c r="C54" s="1089" t="str">
        <f>IMOB1!A7</f>
        <v>Table IMOB1. Doctorate Holders by Type of International Mobility in the Last Ten Years and Citizenship </v>
      </c>
    </row>
    <row r="55" s="9" customFormat="1" ht="12">
      <c r="C55" s="1089" t="str">
        <f>IMOB2!A7</f>
        <v>Table IMOB2. Internationally Mobile Doctorate Holders: Previous Country of Stay in the Last Ten Years by Citizenship</v>
      </c>
    </row>
    <row r="56" s="9" customFormat="1" ht="12">
      <c r="C56" s="1089" t="str">
        <f>IMOB3!A7</f>
        <v>Table IMOB3. Internationally Mobile Doctorate Holders: Reasons for Moving Into the Country in the last 10 Years by Citizenship</v>
      </c>
    </row>
    <row r="57" s="9" customFormat="1" ht="12">
      <c r="C57" s="1089" t="str">
        <f>IMOB4!A7</f>
        <v>Table IMOB4. Internationally Mobile Doctorate Holders: Frequency and Length of Mobility by Citizenship </v>
      </c>
    </row>
    <row r="58" s="13" customFormat="1" ht="12">
      <c r="C58" s="14"/>
    </row>
    <row r="59" s="12" customFormat="1" ht="12">
      <c r="C59" s="1092" t="str">
        <f>OMOB1!A7</f>
        <v>Table OMOB1. Mobility Intentions in the Next Year by Country of Intended Destination (optional table)</v>
      </c>
    </row>
    <row r="60" s="12" customFormat="1" ht="12">
      <c r="C60" s="1092" t="str">
        <f>OMOB2!A7</f>
        <v>Table OMOB2. Reasons for Mobility Intentions in the Next Year (optional table)</v>
      </c>
    </row>
    <row r="61" s="13" customFormat="1" ht="12"/>
    <row r="62" spans="1:21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</sheetData>
  <sheetProtection/>
  <hyperlinks>
    <hyperlink ref="C18" location="'P1'!A4" display="'P1'!A4"/>
    <hyperlink ref="C22" location="'P4'!A4" display="'P4'!A4"/>
    <hyperlink ref="C23" location="'P5'!A4" display="'P5'!A4"/>
    <hyperlink ref="C24" location="'P6'!A1" display="'P6'!A1"/>
    <hyperlink ref="C25" location="'P7'!A4" display="'P7'!A4"/>
    <hyperlink ref="C26" location="'P8'!A4" display="'P8'!A4"/>
    <hyperlink ref="C29" location="'ED1'!A4" display="'ED1'!A4"/>
    <hyperlink ref="C30" location="'ED2'!A4" display="'ED2'!A4"/>
    <hyperlink ref="C31" location="'ED3'!A4" display="'ED3'!A4"/>
    <hyperlink ref="C32" location="'ED4'!A5" display="'ED4'!A5"/>
    <hyperlink ref="C33" location="'ED5'!A5" display="'ED5'!A5"/>
    <hyperlink ref="C36" location="EMP1!A5" display="EMP1!A5"/>
    <hyperlink ref="C37" location="EMP2.2!A1" display="EMP2.2!A1"/>
    <hyperlink ref="C40" location="EMP3!A5" display="EMP3!A5"/>
    <hyperlink ref="C41" location="EMP4!A1" display="EMP4!A1"/>
    <hyperlink ref="C42" location="EMP5!A5" display="EMP5!A5"/>
    <hyperlink ref="C43" location="EMP6.1!A1" display="EMP6.1!A1"/>
    <hyperlink ref="C44" location="EMP6.2!A5" display="EMP6.2!A5"/>
    <hyperlink ref="C46" location="EMP8!A5" display="EMP8!A5"/>
    <hyperlink ref="C48" location="PERC1.1!A1" display="PERC1.1!A1"/>
    <hyperlink ref="C50" location="PERC2.1!A1" display="PERC2.1!A1"/>
    <hyperlink ref="C54" location="IMOB1!A4" display="IMOB1!A4"/>
    <hyperlink ref="C55" location="IMOB2!A4" display="IMOB2!A4"/>
    <hyperlink ref="C56" location="IMOB3!A4" display="IMOB3!A4"/>
    <hyperlink ref="C59" location="OMOB1!A5" display="OMOB1!A5"/>
    <hyperlink ref="C60" location="OMOB2!A5" display="OMOB2!A5"/>
    <hyperlink ref="C21" location="'P3'!A1" display="'P3'!A1"/>
    <hyperlink ref="C15" location="Cntry!A4" display="Metadata and country specificities"/>
    <hyperlink ref="C38" location="EMP2.2!A1" display="EMP2.2!A1"/>
    <hyperlink ref="C39" location="EMP2.3!A1" display="EMP2.3!A1"/>
    <hyperlink ref="C49" location="PERC1.2!A1" display="PERC1.2!A1"/>
    <hyperlink ref="C45" location="EMP7!A5" display="EMP7!A5"/>
    <hyperlink ref="C20" location="P2.2!A1" display="P2.2!A1"/>
    <hyperlink ref="C19" location="P2.1!B10" display="P2.1!B10"/>
    <hyperlink ref="C51" location="PERC2.2!A1" display="PERC2.2!A1"/>
    <hyperlink ref="C57" location="IMOB4!A1" display="IMOB4!A1"/>
  </hyperlink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60" r:id="rId2"/>
  <headerFooter alignWithMargins="0">
    <oddHeader>&amp;LCDH&amp;C&amp;F&amp;R&amp;A</oddHeader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FFFF00"/>
  </sheetPr>
  <dimension ref="A1:X40"/>
  <sheetViews>
    <sheetView showGridLines="0" zoomScale="80" zoomScaleNormal="80" zoomScalePageLayoutView="0" workbookViewId="0" topLeftCell="A1">
      <selection activeCell="A2" sqref="A2"/>
    </sheetView>
  </sheetViews>
  <sheetFormatPr defaultColWidth="9.140625" defaultRowHeight="15" customHeight="1"/>
  <cols>
    <col min="1" max="1" width="21.421875" style="23" customWidth="1"/>
    <col min="2" max="2" width="10.140625" style="23" customWidth="1"/>
    <col min="3" max="6" width="9.421875" style="23" customWidth="1"/>
    <col min="7" max="7" width="10.57421875" style="23" customWidth="1"/>
    <col min="8" max="8" width="10.140625" style="23" customWidth="1"/>
    <col min="9" max="9" width="10.7109375" style="23" customWidth="1"/>
    <col min="10" max="11" width="9.7109375" style="23" customWidth="1"/>
    <col min="12" max="12" width="9.00390625" style="23" customWidth="1"/>
    <col min="13" max="13" width="8.57421875" style="23" customWidth="1"/>
    <col min="14" max="14" width="10.28125" style="23" customWidth="1"/>
    <col min="15" max="15" width="8.140625" style="23" customWidth="1"/>
    <col min="16" max="16" width="11.140625" style="23" customWidth="1"/>
    <col min="17" max="19" width="9.7109375" style="23" customWidth="1"/>
    <col min="20" max="20" width="7.28125" style="23" customWidth="1"/>
    <col min="21" max="21" width="10.421875" style="23" customWidth="1"/>
    <col min="22" max="22" width="7.57421875" style="23" customWidth="1"/>
    <col min="23" max="16384" width="9.140625" style="23" customWidth="1"/>
  </cols>
  <sheetData>
    <row r="1" spans="1:14" s="77" customFormat="1" ht="12" customHeight="1">
      <c r="A1" s="18" t="s">
        <v>7</v>
      </c>
      <c r="L1" s="19"/>
      <c r="M1" s="19"/>
      <c r="N1" s="19"/>
    </row>
    <row r="2" spans="1:16" s="77" customFormat="1" ht="12" customHeight="1">
      <c r="A2" s="20"/>
      <c r="L2" s="21"/>
      <c r="M2" s="21"/>
      <c r="N2" s="21"/>
      <c r="P2" s="114"/>
    </row>
    <row r="3" spans="1:14" s="77" customFormat="1" ht="12" customHeight="1">
      <c r="A3" s="20" t="s">
        <v>8</v>
      </c>
      <c r="L3" s="21"/>
      <c r="M3" s="21"/>
      <c r="N3" s="21"/>
    </row>
    <row r="4" spans="1:24" ht="15" customHeight="1">
      <c r="A4" s="22" t="s">
        <v>18</v>
      </c>
      <c r="B4" s="22"/>
      <c r="C4" s="22"/>
      <c r="D4" s="22"/>
      <c r="E4" s="22"/>
      <c r="F4" s="22"/>
      <c r="G4" s="22"/>
      <c r="H4" s="22"/>
      <c r="I4" s="22"/>
      <c r="J4" s="78"/>
      <c r="K4" s="78"/>
      <c r="L4" s="78"/>
      <c r="M4" s="78"/>
      <c r="N4" s="78"/>
      <c r="O4" s="78"/>
      <c r="P4" s="24"/>
      <c r="Q4" s="24"/>
      <c r="R4" s="24"/>
      <c r="S4" s="24"/>
      <c r="T4" s="24"/>
      <c r="U4" s="24"/>
      <c r="V4" s="24"/>
      <c r="W4" s="24"/>
      <c r="X4" s="24"/>
    </row>
    <row r="5" s="138" customFormat="1" ht="15" customHeight="1"/>
    <row r="6" spans="1:24" s="138" customFormat="1" ht="15" customHeight="1">
      <c r="A6" s="357"/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</row>
    <row r="7" spans="1:24" ht="15" customHeight="1">
      <c r="A7" s="72" t="s">
        <v>820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5" customHeight="1">
      <c r="A8" s="73" t="s">
        <v>20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ht="15" customHeight="1">
      <c r="A9" s="7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ht="15" customHeight="1">
      <c r="A10" s="1096" t="s">
        <v>49</v>
      </c>
      <c r="B10" s="380">
        <v>2007</v>
      </c>
      <c r="C10" s="381"/>
      <c r="D10" s="381"/>
      <c r="E10" s="381"/>
      <c r="F10" s="381"/>
      <c r="G10" s="381"/>
      <c r="H10" s="382"/>
      <c r="I10" s="380">
        <v>2008</v>
      </c>
      <c r="J10" s="381"/>
      <c r="K10" s="381"/>
      <c r="L10" s="381"/>
      <c r="M10" s="381"/>
      <c r="N10" s="381"/>
      <c r="O10" s="382"/>
      <c r="P10" s="380">
        <v>2009</v>
      </c>
      <c r="Q10" s="381"/>
      <c r="R10" s="381"/>
      <c r="S10" s="381"/>
      <c r="T10" s="381"/>
      <c r="U10" s="381"/>
      <c r="V10" s="382"/>
      <c r="W10" s="32"/>
      <c r="X10" s="33" t="s">
        <v>21</v>
      </c>
    </row>
    <row r="11" spans="1:24" ht="15" customHeight="1">
      <c r="A11" s="1097"/>
      <c r="B11" s="383"/>
      <c r="C11" s="384" t="s">
        <v>218</v>
      </c>
      <c r="D11" s="385"/>
      <c r="E11" s="385"/>
      <c r="F11" s="386"/>
      <c r="G11" s="387" t="s">
        <v>24</v>
      </c>
      <c r="H11" s="388"/>
      <c r="I11" s="383"/>
      <c r="J11" s="384" t="s">
        <v>218</v>
      </c>
      <c r="K11" s="385"/>
      <c r="L11" s="385"/>
      <c r="M11" s="386"/>
      <c r="N11" s="387" t="s">
        <v>24</v>
      </c>
      <c r="O11" s="388"/>
      <c r="P11" s="383"/>
      <c r="Q11" s="384" t="s">
        <v>218</v>
      </c>
      <c r="R11" s="385"/>
      <c r="S11" s="385"/>
      <c r="T11" s="386"/>
      <c r="U11" s="387" t="s">
        <v>24</v>
      </c>
      <c r="V11" s="388" t="s">
        <v>25</v>
      </c>
      <c r="W11" s="76"/>
      <c r="X11" s="76"/>
    </row>
    <row r="12" spans="1:24" ht="15" customHeight="1">
      <c r="A12" s="1097"/>
      <c r="B12" s="389" t="s">
        <v>219</v>
      </c>
      <c r="C12" s="390" t="s">
        <v>35</v>
      </c>
      <c r="D12" s="390"/>
      <c r="E12" s="390"/>
      <c r="F12" s="391"/>
      <c r="G12" s="392" t="s">
        <v>585</v>
      </c>
      <c r="H12" s="393" t="s">
        <v>25</v>
      </c>
      <c r="I12" s="389" t="s">
        <v>219</v>
      </c>
      <c r="J12" s="390" t="s">
        <v>35</v>
      </c>
      <c r="K12" s="390"/>
      <c r="L12" s="390"/>
      <c r="M12" s="391"/>
      <c r="N12" s="392" t="s">
        <v>585</v>
      </c>
      <c r="O12" s="393" t="s">
        <v>25</v>
      </c>
      <c r="P12" s="389" t="s">
        <v>219</v>
      </c>
      <c r="Q12" s="390" t="s">
        <v>35</v>
      </c>
      <c r="R12" s="390"/>
      <c r="S12" s="390"/>
      <c r="T12" s="391"/>
      <c r="U12" s="392" t="s">
        <v>585</v>
      </c>
      <c r="V12" s="394"/>
      <c r="W12" s="76"/>
      <c r="X12" s="76"/>
    </row>
    <row r="13" spans="1:24" ht="36.75" customHeight="1">
      <c r="A13" s="395"/>
      <c r="B13" s="628" t="str">
        <f>Cntry!$D$8</f>
        <v>Belgium</v>
      </c>
      <c r="C13" s="396" t="s">
        <v>43</v>
      </c>
      <c r="D13" s="396" t="s">
        <v>44</v>
      </c>
      <c r="E13" s="397" t="s">
        <v>45</v>
      </c>
      <c r="F13" s="398" t="s">
        <v>42</v>
      </c>
      <c r="G13" s="399" t="s">
        <v>584</v>
      </c>
      <c r="H13" s="400"/>
      <c r="I13" s="628" t="str">
        <f>Cntry!$D$8</f>
        <v>Belgium</v>
      </c>
      <c r="J13" s="396" t="s">
        <v>43</v>
      </c>
      <c r="K13" s="396" t="s">
        <v>44</v>
      </c>
      <c r="L13" s="397" t="s">
        <v>45</v>
      </c>
      <c r="M13" s="398" t="s">
        <v>42</v>
      </c>
      <c r="N13" s="399" t="s">
        <v>584</v>
      </c>
      <c r="O13" s="400"/>
      <c r="P13" s="628" t="str">
        <f>Cntry!$D$8</f>
        <v>Belgium</v>
      </c>
      <c r="Q13" s="396" t="s">
        <v>43</v>
      </c>
      <c r="R13" s="396" t="s">
        <v>44</v>
      </c>
      <c r="S13" s="397" t="s">
        <v>45</v>
      </c>
      <c r="T13" s="398" t="s">
        <v>42</v>
      </c>
      <c r="U13" s="399" t="s">
        <v>584</v>
      </c>
      <c r="V13" s="400"/>
      <c r="W13" s="76"/>
      <c r="X13" s="76"/>
    </row>
    <row r="14" spans="1:24" ht="15" customHeight="1">
      <c r="A14" s="42" t="s">
        <v>26</v>
      </c>
      <c r="B14" s="562"/>
      <c r="C14" s="563"/>
      <c r="D14" s="502"/>
      <c r="E14" s="503"/>
      <c r="F14" s="504"/>
      <c r="G14" s="504"/>
      <c r="H14" s="505"/>
      <c r="I14" s="562"/>
      <c r="J14" s="563"/>
      <c r="K14" s="502"/>
      <c r="L14" s="503"/>
      <c r="M14" s="504"/>
      <c r="N14" s="504"/>
      <c r="O14" s="505"/>
      <c r="P14" s="1059">
        <v>1318</v>
      </c>
      <c r="Q14" s="1059">
        <v>24</v>
      </c>
      <c r="R14" s="1059">
        <v>15</v>
      </c>
      <c r="S14" s="1059">
        <v>37</v>
      </c>
      <c r="T14" s="1059">
        <f aca="true" t="shared" si="0" ref="T14:T20">SUM(Q14:S14)</f>
        <v>76</v>
      </c>
      <c r="U14" s="1059">
        <v>11</v>
      </c>
      <c r="V14" s="1059">
        <v>1405</v>
      </c>
      <c r="W14" s="24"/>
      <c r="X14" s="24"/>
    </row>
    <row r="15" spans="1:24" ht="15" customHeight="1">
      <c r="A15" s="42" t="s">
        <v>27</v>
      </c>
      <c r="B15" s="564"/>
      <c r="C15" s="565"/>
      <c r="D15" s="566"/>
      <c r="E15" s="567"/>
      <c r="F15" s="568"/>
      <c r="G15" s="568"/>
      <c r="H15" s="569"/>
      <c r="I15" s="564"/>
      <c r="J15" s="565"/>
      <c r="K15" s="566"/>
      <c r="L15" s="567"/>
      <c r="M15" s="568"/>
      <c r="N15" s="568"/>
      <c r="O15" s="569"/>
      <c r="P15" s="1059">
        <v>1884</v>
      </c>
      <c r="Q15" s="1059">
        <v>75</v>
      </c>
      <c r="R15" s="1059">
        <v>22</v>
      </c>
      <c r="S15" s="1059">
        <v>152</v>
      </c>
      <c r="T15" s="1059">
        <f t="shared" si="0"/>
        <v>249</v>
      </c>
      <c r="U15" s="1059">
        <v>11</v>
      </c>
      <c r="V15" s="1059">
        <v>2144</v>
      </c>
      <c r="W15" s="24"/>
      <c r="X15" s="24"/>
    </row>
    <row r="16" spans="1:24" ht="15" customHeight="1">
      <c r="A16" s="42" t="s">
        <v>28</v>
      </c>
      <c r="B16" s="564"/>
      <c r="C16" s="565"/>
      <c r="D16" s="566"/>
      <c r="E16" s="567"/>
      <c r="F16" s="568"/>
      <c r="G16" s="568"/>
      <c r="H16" s="569"/>
      <c r="I16" s="564"/>
      <c r="J16" s="565"/>
      <c r="K16" s="566"/>
      <c r="L16" s="567"/>
      <c r="M16" s="568"/>
      <c r="N16" s="568"/>
      <c r="O16" s="569"/>
      <c r="P16" s="1059">
        <v>864</v>
      </c>
      <c r="Q16" s="1059">
        <v>32</v>
      </c>
      <c r="R16" s="1059">
        <v>5</v>
      </c>
      <c r="S16" s="1059">
        <v>96</v>
      </c>
      <c r="T16" s="1059">
        <f t="shared" si="0"/>
        <v>133</v>
      </c>
      <c r="U16" s="1059">
        <v>3</v>
      </c>
      <c r="V16" s="1059">
        <v>1000</v>
      </c>
      <c r="W16" s="24"/>
      <c r="X16" s="24"/>
    </row>
    <row r="17" spans="1:24" ht="15" customHeight="1">
      <c r="A17" s="42" t="s">
        <v>29</v>
      </c>
      <c r="B17" s="564"/>
      <c r="C17" s="565"/>
      <c r="D17" s="566"/>
      <c r="E17" s="567"/>
      <c r="F17" s="568"/>
      <c r="G17" s="568"/>
      <c r="H17" s="569"/>
      <c r="I17" s="564"/>
      <c r="J17" s="565"/>
      <c r="K17" s="566"/>
      <c r="L17" s="567"/>
      <c r="M17" s="568"/>
      <c r="N17" s="568"/>
      <c r="O17" s="569"/>
      <c r="P17" s="1059">
        <v>145</v>
      </c>
      <c r="Q17" s="1059">
        <v>6</v>
      </c>
      <c r="R17" s="1059">
        <v>1</v>
      </c>
      <c r="S17" s="1059">
        <v>26</v>
      </c>
      <c r="T17" s="1059">
        <f t="shared" si="0"/>
        <v>33</v>
      </c>
      <c r="U17" s="1059">
        <v>0</v>
      </c>
      <c r="V17" s="1059">
        <v>178</v>
      </c>
      <c r="W17" s="24"/>
      <c r="X17" s="24"/>
    </row>
    <row r="18" spans="1:24" ht="15" customHeight="1">
      <c r="A18" s="42" t="s">
        <v>586</v>
      </c>
      <c r="B18" s="564"/>
      <c r="C18" s="565"/>
      <c r="D18" s="566"/>
      <c r="E18" s="567"/>
      <c r="F18" s="568"/>
      <c r="G18" s="568"/>
      <c r="H18" s="569"/>
      <c r="I18" s="564"/>
      <c r="J18" s="565"/>
      <c r="K18" s="566"/>
      <c r="L18" s="567"/>
      <c r="M18" s="568"/>
      <c r="N18" s="568"/>
      <c r="O18" s="569"/>
      <c r="P18" s="1059">
        <v>21</v>
      </c>
      <c r="Q18" s="1059">
        <v>0</v>
      </c>
      <c r="R18" s="1059">
        <v>0</v>
      </c>
      <c r="S18" s="1059">
        <v>2</v>
      </c>
      <c r="T18" s="1059">
        <f t="shared" si="0"/>
        <v>2</v>
      </c>
      <c r="U18" s="1059">
        <v>0</v>
      </c>
      <c r="V18" s="1059">
        <v>23</v>
      </c>
      <c r="W18" s="24"/>
      <c r="X18" s="24"/>
    </row>
    <row r="19" spans="1:24" ht="15" customHeight="1">
      <c r="A19" s="53" t="s">
        <v>24</v>
      </c>
      <c r="B19" s="571"/>
      <c r="C19" s="572"/>
      <c r="D19" s="573"/>
      <c r="E19" s="574"/>
      <c r="F19" s="575"/>
      <c r="G19" s="575"/>
      <c r="H19" s="576"/>
      <c r="I19" s="571"/>
      <c r="J19" s="572"/>
      <c r="K19" s="573"/>
      <c r="L19" s="574"/>
      <c r="M19" s="575"/>
      <c r="N19" s="575"/>
      <c r="O19" s="576"/>
      <c r="P19" s="1059">
        <v>19</v>
      </c>
      <c r="Q19" s="1059">
        <v>1</v>
      </c>
      <c r="R19" s="1059">
        <v>0</v>
      </c>
      <c r="S19" s="1059">
        <v>0</v>
      </c>
      <c r="T19" s="1059">
        <f t="shared" si="0"/>
        <v>1</v>
      </c>
      <c r="U19" s="1059">
        <v>8</v>
      </c>
      <c r="V19" s="1059">
        <v>28</v>
      </c>
      <c r="W19" s="24"/>
      <c r="X19" s="24"/>
    </row>
    <row r="20" spans="1:24" ht="15" customHeight="1">
      <c r="A20" s="59" t="s">
        <v>31</v>
      </c>
      <c r="B20" s="578"/>
      <c r="C20" s="579"/>
      <c r="D20" s="580"/>
      <c r="E20" s="581"/>
      <c r="F20" s="582"/>
      <c r="G20" s="582"/>
      <c r="H20" s="583"/>
      <c r="I20" s="578"/>
      <c r="J20" s="579"/>
      <c r="K20" s="580"/>
      <c r="L20" s="584"/>
      <c r="M20" s="582"/>
      <c r="N20" s="582"/>
      <c r="O20" s="583"/>
      <c r="P20" s="1059">
        <v>4251</v>
      </c>
      <c r="Q20" s="1059">
        <v>138</v>
      </c>
      <c r="R20" s="1059">
        <v>43</v>
      </c>
      <c r="S20" s="1059">
        <v>313</v>
      </c>
      <c r="T20" s="1059">
        <f t="shared" si="0"/>
        <v>494</v>
      </c>
      <c r="U20" s="1059">
        <v>33</v>
      </c>
      <c r="V20" s="1059">
        <v>4778</v>
      </c>
      <c r="W20" s="24"/>
      <c r="X20" s="24"/>
    </row>
    <row r="21" spans="1:24" ht="15" customHeight="1">
      <c r="A21" s="64" t="s">
        <v>587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1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5" customHeight="1">
      <c r="A23" s="65" t="s">
        <v>32</v>
      </c>
      <c r="B23" s="66" t="s">
        <v>857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5" customHeight="1">
      <c r="A24" s="24"/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5" customHeight="1">
      <c r="A25" s="24"/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5" customHeight="1">
      <c r="A26" s="24"/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15" customHeight="1">
      <c r="A28" s="65" t="s">
        <v>33</v>
      </c>
      <c r="B28" s="66" t="s">
        <v>849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15" customHeight="1">
      <c r="A29" s="24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5" customHeight="1">
      <c r="A30" s="24"/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15" customHeight="1">
      <c r="A31" s="24"/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1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12.75">
      <c r="A33" s="65" t="s">
        <v>661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679"/>
      <c r="Q33" s="679"/>
      <c r="R33" s="679"/>
      <c r="S33" s="679"/>
      <c r="T33" s="679"/>
      <c r="U33" s="679"/>
      <c r="V33" s="679"/>
      <c r="W33" s="679"/>
      <c r="X33" s="679"/>
    </row>
    <row r="34" spans="1:24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679"/>
      <c r="Q34" s="679"/>
      <c r="R34" s="679"/>
      <c r="S34" s="679"/>
      <c r="T34" s="679"/>
      <c r="U34" s="679"/>
      <c r="V34" s="679"/>
      <c r="W34" s="679"/>
      <c r="X34" s="679"/>
    </row>
    <row r="35" spans="1:24" ht="12.75">
      <c r="A35" s="24"/>
      <c r="B35" s="638" t="s">
        <v>654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679"/>
      <c r="Q35" s="679"/>
      <c r="R35" s="679"/>
      <c r="S35" s="679"/>
      <c r="T35" s="679"/>
      <c r="U35" s="679"/>
      <c r="V35" s="679"/>
      <c r="W35" s="679"/>
      <c r="X35" s="679"/>
    </row>
    <row r="36" spans="1:24" ht="12.75">
      <c r="A36" s="24"/>
      <c r="B36" s="639" t="s">
        <v>655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679"/>
      <c r="Q36" s="679"/>
      <c r="R36" s="679"/>
      <c r="S36" s="679"/>
      <c r="T36" s="679"/>
      <c r="U36" s="679"/>
      <c r="V36" s="679"/>
      <c r="W36" s="679"/>
      <c r="X36" s="679"/>
    </row>
    <row r="37" spans="1:24" ht="12.75">
      <c r="A37" s="24"/>
      <c r="B37" s="639" t="s">
        <v>656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679"/>
      <c r="Q37" s="679"/>
      <c r="R37" s="679"/>
      <c r="S37" s="679"/>
      <c r="T37" s="679"/>
      <c r="U37" s="679"/>
      <c r="V37" s="679"/>
      <c r="W37" s="679"/>
      <c r="X37" s="679"/>
    </row>
    <row r="38" spans="1:24" ht="12.75">
      <c r="A38" s="24"/>
      <c r="B38" s="639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679"/>
      <c r="Q38" s="679"/>
      <c r="R38" s="679"/>
      <c r="S38" s="679"/>
      <c r="T38" s="679"/>
      <c r="U38" s="679"/>
      <c r="V38" s="679"/>
      <c r="W38" s="679"/>
      <c r="X38" s="679"/>
    </row>
    <row r="39" spans="1:24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679"/>
      <c r="Q39" s="679"/>
      <c r="R39" s="679"/>
      <c r="S39" s="679"/>
      <c r="T39" s="679"/>
      <c r="U39" s="679"/>
      <c r="V39" s="679"/>
      <c r="W39" s="679"/>
      <c r="X39" s="679"/>
    </row>
    <row r="40" spans="1:24" ht="1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</sheetData>
  <sheetProtection password="CD9E" sheet="1" selectLockedCells="1"/>
  <mergeCells count="1">
    <mergeCell ref="A10:A12"/>
  </mergeCells>
  <conditionalFormatting sqref="F14:F20 T14:T20 M14:M20">
    <cfRule type="expression" priority="7" dxfId="0">
      <formula>F14&lt;&gt;SUM(C14:E14)</formula>
    </cfRule>
  </conditionalFormatting>
  <conditionalFormatting sqref="H14:H20 V14:V20 O14:O20">
    <cfRule type="expression" priority="6" dxfId="0">
      <formula>H14&lt;&gt;SUM(B14,G14,F14)</formula>
    </cfRule>
  </conditionalFormatting>
  <conditionalFormatting sqref="B20:V20">
    <cfRule type="expression" priority="1" dxfId="0" stopIfTrue="1">
      <formula>B20&lt;&gt;SUM(B14:B19)</formula>
    </cfRule>
  </conditionalFormatting>
  <dataValidations count="1">
    <dataValidation type="list" allowBlank="1" showInputMessage="1" showErrorMessage="1" sqref="B35:B38">
      <formula1>ModelQuest</formula1>
    </dataValidation>
  </dataValidations>
  <hyperlinks>
    <hyperlink ref="A3" location="Cntry!A1" display="Go to country metadata"/>
    <hyperlink ref="A1" location="'List of tables'!A9" display="'List of tables'!A9"/>
  </hyperlink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5" r:id="rId2"/>
  <headerFooter alignWithMargins="0">
    <oddHeader>&amp;LCDH&amp;C &amp;F&amp;R&amp;A</oddHeader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rgb="FFFFFF00"/>
    <pageSetUpPr fitToPage="1"/>
  </sheetPr>
  <dimension ref="A1:Y93"/>
  <sheetViews>
    <sheetView showGridLines="0" zoomScale="80" zoomScaleNormal="80" zoomScalePageLayoutView="0" workbookViewId="0" topLeftCell="A1">
      <selection activeCell="A2" sqref="A2"/>
    </sheetView>
  </sheetViews>
  <sheetFormatPr defaultColWidth="9.140625" defaultRowHeight="15" customHeight="1"/>
  <cols>
    <col min="1" max="1" width="5.57421875" style="23" customWidth="1"/>
    <col min="2" max="2" width="68.140625" style="23" customWidth="1"/>
    <col min="3" max="3" width="11.28125" style="23" customWidth="1"/>
    <col min="4" max="4" width="9.8515625" style="23" customWidth="1"/>
    <col min="5" max="5" width="11.57421875" style="23" customWidth="1"/>
    <col min="6" max="6" width="11.421875" style="23" customWidth="1"/>
    <col min="7" max="7" width="11.00390625" style="23" customWidth="1"/>
    <col min="8" max="8" width="11.140625" style="23" customWidth="1"/>
    <col min="9" max="9" width="12.00390625" style="23" customWidth="1"/>
    <col min="10" max="10" width="10.140625" style="23" customWidth="1"/>
    <col min="11" max="11" width="11.00390625" style="23" customWidth="1"/>
    <col min="12" max="12" width="9.421875" style="23" customWidth="1"/>
    <col min="13" max="14" width="11.28125" style="23" customWidth="1"/>
    <col min="15" max="16384" width="9.140625" style="23" customWidth="1"/>
  </cols>
  <sheetData>
    <row r="1" spans="1:14" s="77" customFormat="1" ht="12" customHeight="1">
      <c r="A1" s="18" t="s">
        <v>7</v>
      </c>
      <c r="L1" s="19"/>
      <c r="M1" s="19"/>
      <c r="N1" s="19"/>
    </row>
    <row r="2" spans="1:14" s="77" customFormat="1" ht="12" customHeight="1">
      <c r="A2" s="20"/>
      <c r="L2" s="21"/>
      <c r="M2" s="21"/>
      <c r="N2" s="21"/>
    </row>
    <row r="3" spans="1:14" s="77" customFormat="1" ht="12" customHeight="1">
      <c r="A3" s="20" t="s">
        <v>8</v>
      </c>
      <c r="L3" s="21"/>
      <c r="M3" s="21"/>
      <c r="N3" s="21"/>
    </row>
    <row r="4" spans="1:16" ht="15" customHeight="1">
      <c r="A4" s="22" t="s">
        <v>18</v>
      </c>
      <c r="B4" s="22"/>
      <c r="C4" s="22"/>
      <c r="D4" s="22"/>
      <c r="E4" s="22"/>
      <c r="F4" s="22"/>
      <c r="G4" s="22"/>
      <c r="H4" s="78"/>
      <c r="I4" s="78"/>
      <c r="J4" s="78"/>
      <c r="K4" s="78"/>
      <c r="L4" s="78"/>
      <c r="M4" s="24"/>
      <c r="N4" s="24"/>
      <c r="O4" s="24"/>
      <c r="P4" s="24"/>
    </row>
    <row r="5" s="138" customFormat="1" ht="15" customHeight="1"/>
    <row r="6" spans="1:16" s="138" customFormat="1" ht="15" customHeight="1">
      <c r="A6" s="357"/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</row>
    <row r="7" spans="1:16" ht="15" customHeight="1">
      <c r="A7" s="72" t="s">
        <v>221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5" customHeight="1">
      <c r="A8" s="73" t="s">
        <v>20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5" customHeight="1">
      <c r="A9" s="7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5" customHeight="1">
      <c r="A10" s="27"/>
      <c r="B10" s="27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7.25" customHeight="1">
      <c r="A11" s="358"/>
      <c r="B11" s="359"/>
      <c r="C11" s="360">
        <v>2007</v>
      </c>
      <c r="D11" s="360"/>
      <c r="E11" s="360"/>
      <c r="F11" s="361"/>
      <c r="G11" s="362">
        <v>2008</v>
      </c>
      <c r="H11" s="360"/>
      <c r="I11" s="360"/>
      <c r="J11" s="361"/>
      <c r="K11" s="362">
        <v>2009</v>
      </c>
      <c r="L11" s="360"/>
      <c r="M11" s="360"/>
      <c r="N11" s="361"/>
      <c r="O11" s="32"/>
      <c r="P11" s="771" t="s">
        <v>21</v>
      </c>
    </row>
    <row r="12" spans="1:16" ht="15" customHeight="1">
      <c r="A12" s="1098" t="s">
        <v>122</v>
      </c>
      <c r="B12" s="1099"/>
      <c r="C12" s="363" t="s">
        <v>219</v>
      </c>
      <c r="D12" s="364" t="s">
        <v>123</v>
      </c>
      <c r="E12" s="365" t="s">
        <v>24</v>
      </c>
      <c r="F12" s="692" t="s">
        <v>25</v>
      </c>
      <c r="G12" s="363" t="s">
        <v>219</v>
      </c>
      <c r="H12" s="364" t="s">
        <v>123</v>
      </c>
      <c r="I12" s="365" t="s">
        <v>24</v>
      </c>
      <c r="J12" s="692" t="s">
        <v>25</v>
      </c>
      <c r="K12" s="363" t="s">
        <v>219</v>
      </c>
      <c r="L12" s="364" t="s">
        <v>123</v>
      </c>
      <c r="M12" s="365" t="s">
        <v>24</v>
      </c>
      <c r="N12" s="366" t="s">
        <v>25</v>
      </c>
      <c r="O12" s="76"/>
      <c r="P12" s="76"/>
    </row>
    <row r="13" spans="1:16" ht="32.25" customHeight="1">
      <c r="A13" s="1100"/>
      <c r="B13" s="1101"/>
      <c r="C13" s="685" t="str">
        <f>Cntry!$D$8</f>
        <v>Belgium</v>
      </c>
      <c r="D13" s="629" t="s">
        <v>222</v>
      </c>
      <c r="E13" s="368" t="s">
        <v>220</v>
      </c>
      <c r="F13" s="693"/>
      <c r="G13" s="685" t="str">
        <f>Cntry!$D$8</f>
        <v>Belgium</v>
      </c>
      <c r="H13" s="629" t="s">
        <v>222</v>
      </c>
      <c r="I13" s="368" t="s">
        <v>220</v>
      </c>
      <c r="J13" s="693"/>
      <c r="K13" s="685" t="str">
        <f>Cntry!$D$8</f>
        <v>Belgium</v>
      </c>
      <c r="L13" s="629" t="s">
        <v>222</v>
      </c>
      <c r="M13" s="368" t="s">
        <v>220</v>
      </c>
      <c r="N13" s="369"/>
      <c r="O13" s="76"/>
      <c r="P13" s="76"/>
    </row>
    <row r="14" spans="1:16" ht="15" customHeight="1">
      <c r="A14" s="370"/>
      <c r="B14" s="422" t="s">
        <v>31</v>
      </c>
      <c r="C14" s="686"/>
      <c r="D14" s="586"/>
      <c r="E14" s="587"/>
      <c r="F14" s="694"/>
      <c r="G14" s="686"/>
      <c r="H14" s="586"/>
      <c r="I14" s="587"/>
      <c r="J14" s="694"/>
      <c r="K14" s="630">
        <v>4251</v>
      </c>
      <c r="L14" s="630">
        <v>494</v>
      </c>
      <c r="M14" s="630">
        <v>33</v>
      </c>
      <c r="N14" s="630">
        <v>4778</v>
      </c>
      <c r="O14" s="24"/>
      <c r="P14" s="24"/>
    </row>
    <row r="15" spans="1:16" ht="15" customHeight="1">
      <c r="A15" s="371">
        <v>1</v>
      </c>
      <c r="B15" s="423" t="s">
        <v>125</v>
      </c>
      <c r="C15" s="687"/>
      <c r="D15" s="590"/>
      <c r="E15" s="591"/>
      <c r="F15" s="695"/>
      <c r="G15" s="687"/>
      <c r="H15" s="590"/>
      <c r="I15" s="591"/>
      <c r="J15" s="695"/>
      <c r="K15" s="630">
        <f>SUM(K16:K22)</f>
        <v>1437</v>
      </c>
      <c r="L15" s="630">
        <f>SUM(L16:L22)</f>
        <v>164</v>
      </c>
      <c r="M15" s="630">
        <f>SUM(M16:M22)</f>
        <v>7</v>
      </c>
      <c r="N15" s="630">
        <f>SUM(N16:N22)</f>
        <v>1608</v>
      </c>
      <c r="O15" s="24"/>
      <c r="P15" s="24"/>
    </row>
    <row r="16" spans="1:16" ht="15" customHeight="1">
      <c r="A16" s="373" t="s">
        <v>126</v>
      </c>
      <c r="B16" s="424" t="s">
        <v>127</v>
      </c>
      <c r="C16" s="687"/>
      <c r="D16" s="590"/>
      <c r="E16" s="591"/>
      <c r="F16" s="695"/>
      <c r="G16" s="687"/>
      <c r="H16" s="590"/>
      <c r="I16" s="591"/>
      <c r="J16" s="695"/>
      <c r="K16" s="630">
        <v>137</v>
      </c>
      <c r="L16" s="630">
        <v>14</v>
      </c>
      <c r="M16" s="630">
        <v>0</v>
      </c>
      <c r="N16" s="630">
        <v>151</v>
      </c>
      <c r="O16" s="24"/>
      <c r="P16" s="24"/>
    </row>
    <row r="17" spans="1:16" ht="15" customHeight="1">
      <c r="A17" s="373" t="s">
        <v>128</v>
      </c>
      <c r="B17" s="700" t="s">
        <v>129</v>
      </c>
      <c r="C17" s="688"/>
      <c r="D17" s="566"/>
      <c r="E17" s="570"/>
      <c r="F17" s="696"/>
      <c r="G17" s="688"/>
      <c r="H17" s="566"/>
      <c r="I17" s="570"/>
      <c r="J17" s="696"/>
      <c r="K17" s="630">
        <v>74</v>
      </c>
      <c r="L17" s="630">
        <v>8</v>
      </c>
      <c r="M17" s="630">
        <v>1</v>
      </c>
      <c r="N17" s="630">
        <v>83</v>
      </c>
      <c r="O17" s="24"/>
      <c r="P17" s="24"/>
    </row>
    <row r="18" spans="1:16" ht="15" customHeight="1">
      <c r="A18" s="373" t="s">
        <v>130</v>
      </c>
      <c r="B18" s="424" t="s">
        <v>131</v>
      </c>
      <c r="C18" s="688"/>
      <c r="D18" s="566"/>
      <c r="E18" s="570"/>
      <c r="F18" s="696"/>
      <c r="G18" s="688"/>
      <c r="H18" s="566"/>
      <c r="I18" s="570"/>
      <c r="J18" s="696"/>
      <c r="K18" s="630">
        <v>253</v>
      </c>
      <c r="L18" s="630">
        <v>31</v>
      </c>
      <c r="M18" s="630">
        <v>2</v>
      </c>
      <c r="N18" s="630">
        <v>286</v>
      </c>
      <c r="O18" s="24"/>
      <c r="P18" s="24"/>
    </row>
    <row r="19" spans="1:16" ht="15" customHeight="1">
      <c r="A19" s="373" t="s">
        <v>132</v>
      </c>
      <c r="B19" s="424" t="s">
        <v>133</v>
      </c>
      <c r="C19" s="688"/>
      <c r="D19" s="566"/>
      <c r="E19" s="570"/>
      <c r="F19" s="696"/>
      <c r="G19" s="688"/>
      <c r="H19" s="566"/>
      <c r="I19" s="570"/>
      <c r="J19" s="696"/>
      <c r="K19" s="630">
        <v>433</v>
      </c>
      <c r="L19" s="630">
        <v>36</v>
      </c>
      <c r="M19" s="630">
        <v>1</v>
      </c>
      <c r="N19" s="630">
        <v>470</v>
      </c>
      <c r="O19" s="24"/>
      <c r="P19" s="24"/>
    </row>
    <row r="20" spans="1:16" ht="15" customHeight="1">
      <c r="A20" s="373" t="s">
        <v>134</v>
      </c>
      <c r="B20" s="424" t="s">
        <v>135</v>
      </c>
      <c r="C20" s="688"/>
      <c r="D20" s="566"/>
      <c r="E20" s="570"/>
      <c r="F20" s="696"/>
      <c r="G20" s="688"/>
      <c r="H20" s="566"/>
      <c r="I20" s="570"/>
      <c r="J20" s="696"/>
      <c r="K20" s="630">
        <v>63</v>
      </c>
      <c r="L20" s="630">
        <v>10</v>
      </c>
      <c r="M20" s="630">
        <v>0</v>
      </c>
      <c r="N20" s="630">
        <v>73</v>
      </c>
      <c r="O20" s="24"/>
      <c r="P20" s="24"/>
    </row>
    <row r="21" spans="1:16" ht="15" customHeight="1">
      <c r="A21" s="373" t="s">
        <v>136</v>
      </c>
      <c r="B21" s="424" t="s">
        <v>137</v>
      </c>
      <c r="C21" s="688"/>
      <c r="D21" s="566"/>
      <c r="E21" s="570"/>
      <c r="F21" s="696"/>
      <c r="G21" s="688"/>
      <c r="H21" s="566"/>
      <c r="I21" s="570"/>
      <c r="J21" s="696"/>
      <c r="K21" s="630">
        <v>468</v>
      </c>
      <c r="L21" s="630">
        <v>58</v>
      </c>
      <c r="M21" s="630">
        <v>3</v>
      </c>
      <c r="N21" s="630">
        <v>529</v>
      </c>
      <c r="O21" s="24"/>
      <c r="P21" s="24"/>
    </row>
    <row r="22" spans="1:16" ht="15" customHeight="1">
      <c r="A22" s="373">
        <v>1.7</v>
      </c>
      <c r="B22" s="424" t="s">
        <v>138</v>
      </c>
      <c r="C22" s="688"/>
      <c r="D22" s="566"/>
      <c r="E22" s="570"/>
      <c r="F22" s="696"/>
      <c r="G22" s="688"/>
      <c r="H22" s="566"/>
      <c r="I22" s="570"/>
      <c r="J22" s="696"/>
      <c r="K22" s="630">
        <v>9</v>
      </c>
      <c r="L22" s="630">
        <v>7</v>
      </c>
      <c r="M22" s="630">
        <v>0</v>
      </c>
      <c r="N22" s="630">
        <v>16</v>
      </c>
      <c r="O22" s="24"/>
      <c r="P22" s="24"/>
    </row>
    <row r="23" spans="1:16" ht="15" customHeight="1">
      <c r="A23" s="375"/>
      <c r="B23" s="427" t="s">
        <v>139</v>
      </c>
      <c r="C23" s="689"/>
      <c r="D23" s="595"/>
      <c r="E23" s="596"/>
      <c r="F23" s="697"/>
      <c r="G23" s="689"/>
      <c r="H23" s="595"/>
      <c r="I23" s="596"/>
      <c r="J23" s="697"/>
      <c r="K23" s="630"/>
      <c r="L23" s="630"/>
      <c r="M23" s="630"/>
      <c r="N23" s="630"/>
      <c r="O23" s="24"/>
      <c r="P23" s="24"/>
    </row>
    <row r="24" spans="1:16" ht="15" customHeight="1">
      <c r="A24" s="371">
        <v>2</v>
      </c>
      <c r="B24" s="423" t="s">
        <v>140</v>
      </c>
      <c r="C24" s="687"/>
      <c r="D24" s="590"/>
      <c r="E24" s="591"/>
      <c r="F24" s="695"/>
      <c r="G24" s="687"/>
      <c r="H24" s="590"/>
      <c r="I24" s="591"/>
      <c r="J24" s="695"/>
      <c r="K24" s="630">
        <f>SUM(K25:K35)</f>
        <v>824</v>
      </c>
      <c r="L24" s="630">
        <f>SUM(L25:L35)</f>
        <v>84</v>
      </c>
      <c r="M24" s="630">
        <f>SUM(M25:M35)</f>
        <v>8</v>
      </c>
      <c r="N24" s="630">
        <f>SUM(N25:N35)</f>
        <v>916</v>
      </c>
      <c r="O24" s="24"/>
      <c r="P24" s="24"/>
    </row>
    <row r="25" spans="1:16" ht="15" customHeight="1">
      <c r="A25" s="373" t="s">
        <v>141</v>
      </c>
      <c r="B25" s="424" t="s">
        <v>142</v>
      </c>
      <c r="C25" s="688"/>
      <c r="D25" s="566"/>
      <c r="E25" s="570"/>
      <c r="F25" s="696"/>
      <c r="G25" s="688"/>
      <c r="H25" s="566"/>
      <c r="I25" s="570"/>
      <c r="J25" s="696"/>
      <c r="K25" s="630">
        <v>44</v>
      </c>
      <c r="L25" s="630">
        <v>10</v>
      </c>
      <c r="M25" s="630">
        <v>0</v>
      </c>
      <c r="N25" s="630">
        <v>54</v>
      </c>
      <c r="O25" s="24"/>
      <c r="P25" s="24"/>
    </row>
    <row r="26" spans="1:16" ht="15" customHeight="1">
      <c r="A26" s="373" t="s">
        <v>143</v>
      </c>
      <c r="B26" s="424" t="s">
        <v>144</v>
      </c>
      <c r="C26" s="688"/>
      <c r="D26" s="566"/>
      <c r="E26" s="570"/>
      <c r="F26" s="696"/>
      <c r="G26" s="688"/>
      <c r="H26" s="566"/>
      <c r="I26" s="570"/>
      <c r="J26" s="696"/>
      <c r="K26" s="630">
        <v>207</v>
      </c>
      <c r="L26" s="630">
        <v>28</v>
      </c>
      <c r="M26" s="630">
        <v>2</v>
      </c>
      <c r="N26" s="630">
        <v>237</v>
      </c>
      <c r="O26" s="24"/>
      <c r="P26" s="24"/>
    </row>
    <row r="27" spans="1:16" ht="15" customHeight="1">
      <c r="A27" s="373" t="s">
        <v>145</v>
      </c>
      <c r="B27" s="424" t="s">
        <v>146</v>
      </c>
      <c r="C27" s="688"/>
      <c r="D27" s="566"/>
      <c r="E27" s="570"/>
      <c r="F27" s="696"/>
      <c r="G27" s="688"/>
      <c r="H27" s="566"/>
      <c r="I27" s="570"/>
      <c r="J27" s="696"/>
      <c r="K27" s="630">
        <v>132</v>
      </c>
      <c r="L27" s="630">
        <v>10</v>
      </c>
      <c r="M27" s="630">
        <v>1</v>
      </c>
      <c r="N27" s="630">
        <v>143</v>
      </c>
      <c r="O27" s="24"/>
      <c r="P27" s="24"/>
    </row>
    <row r="28" spans="1:16" ht="15" customHeight="1">
      <c r="A28" s="373" t="s">
        <v>147</v>
      </c>
      <c r="B28" s="424" t="s">
        <v>148</v>
      </c>
      <c r="C28" s="688"/>
      <c r="D28" s="566"/>
      <c r="E28" s="570"/>
      <c r="F28" s="696"/>
      <c r="G28" s="688"/>
      <c r="H28" s="566"/>
      <c r="I28" s="570"/>
      <c r="J28" s="696"/>
      <c r="K28" s="630">
        <v>88</v>
      </c>
      <c r="L28" s="630">
        <v>4</v>
      </c>
      <c r="M28" s="630">
        <v>2</v>
      </c>
      <c r="N28" s="630">
        <v>94</v>
      </c>
      <c r="O28" s="24"/>
      <c r="P28" s="24"/>
    </row>
    <row r="29" spans="1:16" ht="15" customHeight="1">
      <c r="A29" s="373" t="s">
        <v>149</v>
      </c>
      <c r="B29" s="424" t="s">
        <v>150</v>
      </c>
      <c r="C29" s="688"/>
      <c r="D29" s="566"/>
      <c r="E29" s="570"/>
      <c r="F29" s="696"/>
      <c r="G29" s="688"/>
      <c r="H29" s="566"/>
      <c r="I29" s="570"/>
      <c r="J29" s="696"/>
      <c r="K29" s="630">
        <v>42</v>
      </c>
      <c r="L29" s="630">
        <v>3</v>
      </c>
      <c r="M29" s="630">
        <v>1</v>
      </c>
      <c r="N29" s="630">
        <v>46</v>
      </c>
      <c r="O29" s="24"/>
      <c r="P29" s="24"/>
    </row>
    <row r="30" spans="1:16" ht="15" customHeight="1">
      <c r="A30" s="373" t="s">
        <v>151</v>
      </c>
      <c r="B30" s="424" t="s">
        <v>152</v>
      </c>
      <c r="C30" s="688"/>
      <c r="D30" s="566"/>
      <c r="E30" s="570"/>
      <c r="F30" s="696"/>
      <c r="G30" s="688"/>
      <c r="H30" s="566"/>
      <c r="I30" s="570"/>
      <c r="J30" s="696"/>
      <c r="K30" s="630">
        <v>26</v>
      </c>
      <c r="L30" s="630">
        <v>0</v>
      </c>
      <c r="M30" s="630">
        <v>0</v>
      </c>
      <c r="N30" s="630">
        <v>26</v>
      </c>
      <c r="O30" s="24"/>
      <c r="P30" s="24"/>
    </row>
    <row r="31" spans="1:16" ht="15" customHeight="1">
      <c r="A31" s="373" t="s">
        <v>153</v>
      </c>
      <c r="B31" s="424" t="s">
        <v>154</v>
      </c>
      <c r="C31" s="688"/>
      <c r="D31" s="566"/>
      <c r="E31" s="570"/>
      <c r="F31" s="696"/>
      <c r="G31" s="688"/>
      <c r="H31" s="566"/>
      <c r="I31" s="570"/>
      <c r="J31" s="696"/>
      <c r="K31" s="630">
        <v>61</v>
      </c>
      <c r="L31" s="630">
        <v>8</v>
      </c>
      <c r="M31" s="630">
        <v>0</v>
      </c>
      <c r="N31" s="630">
        <v>69</v>
      </c>
      <c r="O31" s="24"/>
      <c r="P31" s="24"/>
    </row>
    <row r="32" spans="1:16" ht="15" customHeight="1">
      <c r="A32" s="373" t="s">
        <v>155</v>
      </c>
      <c r="B32" s="424" t="s">
        <v>156</v>
      </c>
      <c r="C32" s="688"/>
      <c r="D32" s="566"/>
      <c r="E32" s="570"/>
      <c r="F32" s="696"/>
      <c r="G32" s="688"/>
      <c r="H32" s="566"/>
      <c r="I32" s="570"/>
      <c r="J32" s="696"/>
      <c r="K32" s="1061">
        <v>0</v>
      </c>
      <c r="L32" s="1061">
        <v>0</v>
      </c>
      <c r="M32" s="1061">
        <v>0</v>
      </c>
      <c r="N32" s="1061">
        <v>0</v>
      </c>
      <c r="O32" s="24"/>
      <c r="P32" s="24"/>
    </row>
    <row r="33" spans="1:16" ht="15" customHeight="1">
      <c r="A33" s="373" t="s">
        <v>157</v>
      </c>
      <c r="B33" s="424" t="s">
        <v>158</v>
      </c>
      <c r="C33" s="688"/>
      <c r="D33" s="566"/>
      <c r="E33" s="570"/>
      <c r="F33" s="696"/>
      <c r="G33" s="688"/>
      <c r="H33" s="566"/>
      <c r="I33" s="570"/>
      <c r="J33" s="696"/>
      <c r="K33" s="1061">
        <v>0</v>
      </c>
      <c r="L33" s="1061">
        <v>0</v>
      </c>
      <c r="M33" s="1061">
        <v>0</v>
      </c>
      <c r="N33" s="1061">
        <v>0</v>
      </c>
      <c r="O33" s="24"/>
      <c r="P33" s="24"/>
    </row>
    <row r="34" spans="1:16" ht="15" customHeight="1">
      <c r="A34" s="377">
        <v>2.1</v>
      </c>
      <c r="B34" s="424" t="s">
        <v>159</v>
      </c>
      <c r="C34" s="688"/>
      <c r="D34" s="566"/>
      <c r="E34" s="570"/>
      <c r="F34" s="696"/>
      <c r="G34" s="688"/>
      <c r="H34" s="566"/>
      <c r="I34" s="570"/>
      <c r="J34" s="696"/>
      <c r="K34" s="630">
        <v>6</v>
      </c>
      <c r="L34" s="630">
        <v>1</v>
      </c>
      <c r="M34" s="630">
        <v>0</v>
      </c>
      <c r="N34" s="630">
        <v>7</v>
      </c>
      <c r="O34" s="24"/>
      <c r="P34" s="24"/>
    </row>
    <row r="35" spans="1:16" ht="15" customHeight="1">
      <c r="A35" s="373">
        <v>2.11</v>
      </c>
      <c r="B35" s="424" t="s">
        <v>160</v>
      </c>
      <c r="C35" s="688"/>
      <c r="D35" s="566"/>
      <c r="E35" s="570"/>
      <c r="F35" s="696"/>
      <c r="G35" s="688"/>
      <c r="H35" s="566"/>
      <c r="I35" s="570"/>
      <c r="J35" s="696"/>
      <c r="K35" s="630">
        <v>218</v>
      </c>
      <c r="L35" s="630">
        <v>20</v>
      </c>
      <c r="M35" s="630">
        <v>2</v>
      </c>
      <c r="N35" s="630">
        <v>240</v>
      </c>
      <c r="O35" s="24"/>
      <c r="P35" s="24"/>
    </row>
    <row r="36" spans="1:16" ht="15" customHeight="1">
      <c r="A36" s="375"/>
      <c r="B36" s="427" t="s">
        <v>161</v>
      </c>
      <c r="C36" s="689"/>
      <c r="D36" s="595"/>
      <c r="E36" s="596"/>
      <c r="F36" s="697"/>
      <c r="G36" s="689"/>
      <c r="H36" s="595"/>
      <c r="I36" s="596"/>
      <c r="J36" s="697"/>
      <c r="K36" s="630"/>
      <c r="L36" s="630"/>
      <c r="M36" s="630"/>
      <c r="N36" s="630"/>
      <c r="O36" s="24"/>
      <c r="P36" s="24"/>
    </row>
    <row r="37" spans="1:16" ht="15" customHeight="1">
      <c r="A37" s="371">
        <v>3</v>
      </c>
      <c r="B37" s="423" t="s">
        <v>162</v>
      </c>
      <c r="C37" s="687"/>
      <c r="D37" s="590"/>
      <c r="E37" s="591"/>
      <c r="F37" s="695"/>
      <c r="G37" s="687"/>
      <c r="H37" s="590"/>
      <c r="I37" s="591"/>
      <c r="J37" s="695"/>
      <c r="K37" s="630">
        <f>SUM(K38:K42)</f>
        <v>677</v>
      </c>
      <c r="L37" s="630">
        <f>SUM(L38:L42)</f>
        <v>82</v>
      </c>
      <c r="M37" s="630">
        <f>SUM(M38:M42)</f>
        <v>7</v>
      </c>
      <c r="N37" s="630">
        <f>SUM(N38:N42)</f>
        <v>766</v>
      </c>
      <c r="O37" s="24"/>
      <c r="P37" s="24"/>
    </row>
    <row r="38" spans="1:16" ht="15" customHeight="1">
      <c r="A38" s="373" t="s">
        <v>163</v>
      </c>
      <c r="B38" s="424" t="s">
        <v>164</v>
      </c>
      <c r="C38" s="688"/>
      <c r="D38" s="566"/>
      <c r="E38" s="570"/>
      <c r="F38" s="696"/>
      <c r="G38" s="688"/>
      <c r="H38" s="566"/>
      <c r="I38" s="570"/>
      <c r="J38" s="696"/>
      <c r="K38" s="630">
        <v>18</v>
      </c>
      <c r="L38" s="630">
        <v>1</v>
      </c>
      <c r="M38" s="630">
        <v>0</v>
      </c>
      <c r="N38" s="630">
        <v>19</v>
      </c>
      <c r="O38" s="24"/>
      <c r="P38" s="24"/>
    </row>
    <row r="39" spans="1:16" ht="15" customHeight="1">
      <c r="A39" s="373" t="s">
        <v>165</v>
      </c>
      <c r="B39" s="424" t="s">
        <v>166</v>
      </c>
      <c r="C39" s="688"/>
      <c r="D39" s="566"/>
      <c r="E39" s="570"/>
      <c r="F39" s="696"/>
      <c r="G39" s="688"/>
      <c r="H39" s="566"/>
      <c r="I39" s="570"/>
      <c r="J39" s="696"/>
      <c r="K39" s="630">
        <v>164</v>
      </c>
      <c r="L39" s="630">
        <v>15</v>
      </c>
      <c r="M39" s="630">
        <v>2</v>
      </c>
      <c r="N39" s="630">
        <v>181</v>
      </c>
      <c r="O39" s="24"/>
      <c r="P39" s="24"/>
    </row>
    <row r="40" spans="1:16" ht="15" customHeight="1">
      <c r="A40" s="373" t="s">
        <v>167</v>
      </c>
      <c r="B40" s="424" t="s">
        <v>168</v>
      </c>
      <c r="C40" s="688"/>
      <c r="D40" s="566"/>
      <c r="E40" s="570"/>
      <c r="F40" s="696"/>
      <c r="G40" s="688"/>
      <c r="H40" s="566"/>
      <c r="I40" s="570"/>
      <c r="J40" s="696"/>
      <c r="K40" s="630">
        <v>28</v>
      </c>
      <c r="L40" s="630">
        <v>6</v>
      </c>
      <c r="M40" s="630">
        <v>0</v>
      </c>
      <c r="N40" s="630">
        <v>34</v>
      </c>
      <c r="O40" s="24"/>
      <c r="P40" s="24"/>
    </row>
    <row r="41" spans="1:16" ht="15" customHeight="1">
      <c r="A41" s="373">
        <v>3.4</v>
      </c>
      <c r="B41" s="424" t="s">
        <v>169</v>
      </c>
      <c r="C41" s="688"/>
      <c r="D41" s="566"/>
      <c r="E41" s="570"/>
      <c r="F41" s="696"/>
      <c r="G41" s="688"/>
      <c r="H41" s="566"/>
      <c r="I41" s="570"/>
      <c r="J41" s="696"/>
      <c r="K41" s="630">
        <v>376</v>
      </c>
      <c r="L41" s="630">
        <v>45</v>
      </c>
      <c r="M41" s="630">
        <v>5</v>
      </c>
      <c r="N41" s="630">
        <v>426</v>
      </c>
      <c r="O41" s="24"/>
      <c r="P41" s="24"/>
    </row>
    <row r="42" spans="1:16" ht="15" customHeight="1">
      <c r="A42" s="373">
        <v>3.5</v>
      </c>
      <c r="B42" s="424" t="s">
        <v>170</v>
      </c>
      <c r="C42" s="688"/>
      <c r="D42" s="566"/>
      <c r="E42" s="570"/>
      <c r="F42" s="696"/>
      <c r="G42" s="688"/>
      <c r="H42" s="566"/>
      <c r="I42" s="570"/>
      <c r="J42" s="696"/>
      <c r="K42" s="630">
        <v>91</v>
      </c>
      <c r="L42" s="630">
        <v>15</v>
      </c>
      <c r="M42" s="630">
        <v>0</v>
      </c>
      <c r="N42" s="630">
        <v>106</v>
      </c>
      <c r="O42" s="24"/>
      <c r="P42" s="24"/>
    </row>
    <row r="43" spans="1:16" ht="15" customHeight="1">
      <c r="A43" s="375"/>
      <c r="B43" s="427" t="s">
        <v>171</v>
      </c>
      <c r="C43" s="689"/>
      <c r="D43" s="595"/>
      <c r="E43" s="596"/>
      <c r="F43" s="697"/>
      <c r="G43" s="689"/>
      <c r="H43" s="595"/>
      <c r="I43" s="596"/>
      <c r="J43" s="697"/>
      <c r="K43" s="630"/>
      <c r="L43" s="630"/>
      <c r="M43" s="630"/>
      <c r="N43" s="630"/>
      <c r="O43" s="24"/>
      <c r="P43" s="24"/>
    </row>
    <row r="44" spans="1:16" ht="15" customHeight="1">
      <c r="A44" s="371">
        <v>4</v>
      </c>
      <c r="B44" s="423" t="s">
        <v>172</v>
      </c>
      <c r="C44" s="687"/>
      <c r="D44" s="590"/>
      <c r="E44" s="591"/>
      <c r="F44" s="695"/>
      <c r="G44" s="687"/>
      <c r="H44" s="590"/>
      <c r="I44" s="591"/>
      <c r="J44" s="695"/>
      <c r="K44" s="630">
        <f>SUM(K45:K49)</f>
        <v>278</v>
      </c>
      <c r="L44" s="630">
        <f>SUM(L45:L49)</f>
        <v>28</v>
      </c>
      <c r="M44" s="630">
        <f>SUM(M45:M49)</f>
        <v>1</v>
      </c>
      <c r="N44" s="630">
        <f>SUM(N45:N49)</f>
        <v>307</v>
      </c>
      <c r="O44" s="24"/>
      <c r="P44" s="24"/>
    </row>
    <row r="45" spans="1:16" ht="15" customHeight="1">
      <c r="A45" s="373" t="s">
        <v>173</v>
      </c>
      <c r="B45" s="424" t="s">
        <v>174</v>
      </c>
      <c r="C45" s="688"/>
      <c r="D45" s="566"/>
      <c r="E45" s="570"/>
      <c r="F45" s="696"/>
      <c r="G45" s="688"/>
      <c r="H45" s="566"/>
      <c r="I45" s="570"/>
      <c r="J45" s="696"/>
      <c r="K45" s="630">
        <v>74</v>
      </c>
      <c r="L45" s="630">
        <v>11</v>
      </c>
      <c r="M45" s="630">
        <v>0</v>
      </c>
      <c r="N45" s="630">
        <v>85</v>
      </c>
      <c r="O45" s="24"/>
      <c r="P45" s="24"/>
    </row>
    <row r="46" spans="1:16" ht="15" customHeight="1">
      <c r="A46" s="373" t="s">
        <v>175</v>
      </c>
      <c r="B46" s="424" t="s">
        <v>176</v>
      </c>
      <c r="C46" s="688"/>
      <c r="D46" s="566"/>
      <c r="E46" s="570"/>
      <c r="F46" s="696"/>
      <c r="G46" s="688"/>
      <c r="H46" s="566"/>
      <c r="I46" s="570"/>
      <c r="J46" s="696"/>
      <c r="K46" s="1061">
        <v>0</v>
      </c>
      <c r="L46" s="1061">
        <v>0</v>
      </c>
      <c r="M46" s="1061">
        <v>0</v>
      </c>
      <c r="N46" s="1061">
        <v>0</v>
      </c>
      <c r="O46" s="24"/>
      <c r="P46" s="24"/>
    </row>
    <row r="47" spans="1:16" ht="15" customHeight="1">
      <c r="A47" s="373">
        <v>4.3</v>
      </c>
      <c r="B47" s="424" t="s">
        <v>177</v>
      </c>
      <c r="C47" s="688"/>
      <c r="D47" s="566"/>
      <c r="E47" s="570"/>
      <c r="F47" s="696"/>
      <c r="G47" s="688"/>
      <c r="H47" s="566"/>
      <c r="I47" s="570"/>
      <c r="J47" s="696"/>
      <c r="K47" s="630">
        <v>51</v>
      </c>
      <c r="L47" s="630">
        <v>5</v>
      </c>
      <c r="M47" s="630">
        <v>0</v>
      </c>
      <c r="N47" s="630">
        <v>56</v>
      </c>
      <c r="O47" s="24"/>
      <c r="P47" s="24"/>
    </row>
    <row r="48" spans="1:16" ht="15" customHeight="1">
      <c r="A48" s="373">
        <v>4.4</v>
      </c>
      <c r="B48" s="424" t="s">
        <v>178</v>
      </c>
      <c r="C48" s="688"/>
      <c r="D48" s="566"/>
      <c r="E48" s="570"/>
      <c r="F48" s="696"/>
      <c r="G48" s="688"/>
      <c r="H48" s="566"/>
      <c r="I48" s="570"/>
      <c r="J48" s="696"/>
      <c r="K48" s="630">
        <v>113</v>
      </c>
      <c r="L48" s="630">
        <v>8</v>
      </c>
      <c r="M48" s="630">
        <v>1</v>
      </c>
      <c r="N48" s="630">
        <v>122</v>
      </c>
      <c r="O48" s="24"/>
      <c r="P48" s="24"/>
    </row>
    <row r="49" spans="1:16" ht="15" customHeight="1">
      <c r="A49" s="373">
        <v>4.5</v>
      </c>
      <c r="B49" s="424" t="s">
        <v>179</v>
      </c>
      <c r="C49" s="688"/>
      <c r="D49" s="566"/>
      <c r="E49" s="570"/>
      <c r="F49" s="696"/>
      <c r="G49" s="688"/>
      <c r="H49" s="566"/>
      <c r="I49" s="570"/>
      <c r="J49" s="696"/>
      <c r="K49" s="630">
        <v>40</v>
      </c>
      <c r="L49" s="630">
        <v>4</v>
      </c>
      <c r="M49" s="630">
        <v>0</v>
      </c>
      <c r="N49" s="630">
        <v>44</v>
      </c>
      <c r="O49" s="24"/>
      <c r="P49" s="24"/>
    </row>
    <row r="50" spans="1:16" ht="15" customHeight="1">
      <c r="A50" s="375"/>
      <c r="B50" s="427" t="s">
        <v>180</v>
      </c>
      <c r="C50" s="689"/>
      <c r="D50" s="595"/>
      <c r="E50" s="596"/>
      <c r="F50" s="697"/>
      <c r="G50" s="689"/>
      <c r="H50" s="595"/>
      <c r="I50" s="596"/>
      <c r="J50" s="697"/>
      <c r="K50" s="630"/>
      <c r="L50" s="630"/>
      <c r="M50" s="630"/>
      <c r="N50" s="630"/>
      <c r="O50" s="24"/>
      <c r="P50" s="24"/>
    </row>
    <row r="51" spans="1:16" ht="15" customHeight="1">
      <c r="A51" s="371">
        <v>5</v>
      </c>
      <c r="B51" s="423" t="s">
        <v>181</v>
      </c>
      <c r="C51" s="687"/>
      <c r="D51" s="590"/>
      <c r="E51" s="591"/>
      <c r="F51" s="695"/>
      <c r="G51" s="687"/>
      <c r="H51" s="590"/>
      <c r="I51" s="591"/>
      <c r="J51" s="695"/>
      <c r="K51" s="630">
        <f>SUM(K52:K60)</f>
        <v>487</v>
      </c>
      <c r="L51" s="630">
        <f>SUM(L52:L60)</f>
        <v>71</v>
      </c>
      <c r="M51" s="630">
        <f>SUM(M52:M60)</f>
        <v>7</v>
      </c>
      <c r="N51" s="630">
        <f>SUM(N52:N60)</f>
        <v>565</v>
      </c>
      <c r="O51" s="24"/>
      <c r="P51" s="24"/>
    </row>
    <row r="52" spans="1:16" ht="15" customHeight="1">
      <c r="A52" s="373" t="s">
        <v>182</v>
      </c>
      <c r="B52" s="424" t="s">
        <v>183</v>
      </c>
      <c r="C52" s="688"/>
      <c r="D52" s="566"/>
      <c r="E52" s="570"/>
      <c r="F52" s="696"/>
      <c r="G52" s="688"/>
      <c r="H52" s="566"/>
      <c r="I52" s="570"/>
      <c r="J52" s="696"/>
      <c r="K52" s="630">
        <v>107</v>
      </c>
      <c r="L52" s="630">
        <v>11</v>
      </c>
      <c r="M52" s="630">
        <v>2</v>
      </c>
      <c r="N52" s="630">
        <v>120</v>
      </c>
      <c r="O52" s="24"/>
      <c r="P52" s="24"/>
    </row>
    <row r="53" spans="1:16" ht="15" customHeight="1">
      <c r="A53" s="373" t="s">
        <v>184</v>
      </c>
      <c r="B53" s="424" t="s">
        <v>185</v>
      </c>
      <c r="C53" s="688"/>
      <c r="D53" s="566"/>
      <c r="E53" s="570"/>
      <c r="F53" s="696"/>
      <c r="G53" s="688"/>
      <c r="H53" s="566"/>
      <c r="I53" s="570"/>
      <c r="J53" s="696"/>
      <c r="K53" s="630">
        <v>134</v>
      </c>
      <c r="L53" s="630">
        <v>20</v>
      </c>
      <c r="M53" s="630">
        <v>0</v>
      </c>
      <c r="N53" s="630">
        <v>154</v>
      </c>
      <c r="O53" s="24"/>
      <c r="P53" s="24"/>
    </row>
    <row r="54" spans="1:16" ht="15" customHeight="1">
      <c r="A54" s="373" t="s">
        <v>186</v>
      </c>
      <c r="B54" s="424" t="s">
        <v>187</v>
      </c>
      <c r="C54" s="688"/>
      <c r="D54" s="566"/>
      <c r="E54" s="570"/>
      <c r="F54" s="696"/>
      <c r="G54" s="688"/>
      <c r="H54" s="566"/>
      <c r="I54" s="570"/>
      <c r="J54" s="696"/>
      <c r="K54" s="630">
        <v>41</v>
      </c>
      <c r="L54" s="630">
        <v>9</v>
      </c>
      <c r="M54" s="630">
        <v>1</v>
      </c>
      <c r="N54" s="630">
        <v>51</v>
      </c>
      <c r="O54" s="24"/>
      <c r="P54" s="24"/>
    </row>
    <row r="55" spans="1:16" ht="15" customHeight="1">
      <c r="A55" s="373" t="s">
        <v>188</v>
      </c>
      <c r="B55" s="424" t="s">
        <v>189</v>
      </c>
      <c r="C55" s="688"/>
      <c r="D55" s="566"/>
      <c r="E55" s="570"/>
      <c r="F55" s="696"/>
      <c r="G55" s="688"/>
      <c r="H55" s="566"/>
      <c r="I55" s="570"/>
      <c r="J55" s="696"/>
      <c r="K55" s="630">
        <v>40</v>
      </c>
      <c r="L55" s="630">
        <v>2</v>
      </c>
      <c r="M55" s="630">
        <v>0</v>
      </c>
      <c r="N55" s="630">
        <v>42</v>
      </c>
      <c r="O55" s="24"/>
      <c r="P55" s="24"/>
    </row>
    <row r="56" spans="1:16" ht="15" customHeight="1">
      <c r="A56" s="373" t="s">
        <v>190</v>
      </c>
      <c r="B56" s="424" t="s">
        <v>191</v>
      </c>
      <c r="C56" s="688"/>
      <c r="D56" s="566"/>
      <c r="E56" s="570"/>
      <c r="F56" s="696"/>
      <c r="G56" s="688"/>
      <c r="H56" s="566"/>
      <c r="I56" s="570"/>
      <c r="J56" s="696"/>
      <c r="K56" s="630">
        <v>60</v>
      </c>
      <c r="L56" s="630">
        <v>11</v>
      </c>
      <c r="M56" s="630">
        <v>3</v>
      </c>
      <c r="N56" s="630">
        <v>74</v>
      </c>
      <c r="O56" s="24"/>
      <c r="P56" s="24"/>
    </row>
    <row r="57" spans="1:16" ht="15" customHeight="1">
      <c r="A57" s="373">
        <v>5.6</v>
      </c>
      <c r="B57" s="424" t="s">
        <v>192</v>
      </c>
      <c r="C57" s="688"/>
      <c r="D57" s="566"/>
      <c r="E57" s="570"/>
      <c r="F57" s="696"/>
      <c r="G57" s="688"/>
      <c r="H57" s="566"/>
      <c r="I57" s="570"/>
      <c r="J57" s="696"/>
      <c r="K57" s="630">
        <v>36</v>
      </c>
      <c r="L57" s="630">
        <v>3</v>
      </c>
      <c r="M57" s="630">
        <v>1</v>
      </c>
      <c r="N57" s="630">
        <v>40</v>
      </c>
      <c r="O57" s="24"/>
      <c r="P57" s="24"/>
    </row>
    <row r="58" spans="1:16" ht="15" customHeight="1">
      <c r="A58" s="373">
        <v>5.7</v>
      </c>
      <c r="B58" s="424" t="s">
        <v>193</v>
      </c>
      <c r="C58" s="688"/>
      <c r="D58" s="566"/>
      <c r="E58" s="570"/>
      <c r="F58" s="696"/>
      <c r="G58" s="688"/>
      <c r="H58" s="566"/>
      <c r="I58" s="570"/>
      <c r="J58" s="696"/>
      <c r="K58" s="630">
        <v>20</v>
      </c>
      <c r="L58" s="630">
        <v>1</v>
      </c>
      <c r="M58" s="630">
        <v>0</v>
      </c>
      <c r="N58" s="630">
        <v>21</v>
      </c>
      <c r="O58" s="24"/>
      <c r="P58" s="24"/>
    </row>
    <row r="59" spans="1:16" ht="15" customHeight="1">
      <c r="A59" s="373">
        <v>5.8</v>
      </c>
      <c r="B59" s="424" t="s">
        <v>194</v>
      </c>
      <c r="C59" s="688"/>
      <c r="D59" s="566"/>
      <c r="E59" s="570"/>
      <c r="F59" s="696"/>
      <c r="G59" s="688"/>
      <c r="H59" s="566"/>
      <c r="I59" s="570"/>
      <c r="J59" s="696"/>
      <c r="K59" s="630">
        <v>23</v>
      </c>
      <c r="L59" s="630">
        <v>1</v>
      </c>
      <c r="M59" s="630">
        <v>0</v>
      </c>
      <c r="N59" s="630">
        <v>24</v>
      </c>
      <c r="O59" s="24"/>
      <c r="P59" s="24"/>
    </row>
    <row r="60" spans="1:16" ht="15" customHeight="1">
      <c r="A60" s="373">
        <v>5.9</v>
      </c>
      <c r="B60" s="424" t="s">
        <v>195</v>
      </c>
      <c r="C60" s="688"/>
      <c r="D60" s="566"/>
      <c r="E60" s="570"/>
      <c r="F60" s="696"/>
      <c r="G60" s="688"/>
      <c r="H60" s="566"/>
      <c r="I60" s="570"/>
      <c r="J60" s="696"/>
      <c r="K60" s="630">
        <v>26</v>
      </c>
      <c r="L60" s="630">
        <v>13</v>
      </c>
      <c r="M60" s="630">
        <v>0</v>
      </c>
      <c r="N60" s="630">
        <v>39</v>
      </c>
      <c r="O60" s="24"/>
      <c r="P60" s="24"/>
    </row>
    <row r="61" spans="1:16" ht="15" customHeight="1">
      <c r="A61" s="375"/>
      <c r="B61" s="427" t="s">
        <v>196</v>
      </c>
      <c r="C61" s="689"/>
      <c r="D61" s="595"/>
      <c r="E61" s="596"/>
      <c r="F61" s="697"/>
      <c r="G61" s="689"/>
      <c r="H61" s="595"/>
      <c r="I61" s="596"/>
      <c r="J61" s="697"/>
      <c r="K61" s="630"/>
      <c r="L61" s="630"/>
      <c r="M61" s="630"/>
      <c r="N61" s="630"/>
      <c r="O61" s="24"/>
      <c r="P61" s="24"/>
    </row>
    <row r="62" spans="1:16" ht="15" customHeight="1">
      <c r="A62" s="371">
        <v>6</v>
      </c>
      <c r="B62" s="423" t="s">
        <v>197</v>
      </c>
      <c r="C62" s="687"/>
      <c r="D62" s="590"/>
      <c r="E62" s="591"/>
      <c r="F62" s="695"/>
      <c r="G62" s="687"/>
      <c r="H62" s="590"/>
      <c r="I62" s="591"/>
      <c r="J62" s="695"/>
      <c r="K62" s="630">
        <f>SUM(K63:K67)</f>
        <v>414</v>
      </c>
      <c r="L62" s="630">
        <f>SUM(L63:L67)</f>
        <v>42</v>
      </c>
      <c r="M62" s="630">
        <f>SUM(M63:M67)</f>
        <v>1</v>
      </c>
      <c r="N62" s="630">
        <f>SUM(N63:N67)</f>
        <v>457</v>
      </c>
      <c r="O62" s="24"/>
      <c r="P62" s="24"/>
    </row>
    <row r="63" spans="1:16" ht="15" customHeight="1">
      <c r="A63" s="373" t="s">
        <v>198</v>
      </c>
      <c r="B63" s="424" t="s">
        <v>199</v>
      </c>
      <c r="C63" s="688"/>
      <c r="D63" s="566"/>
      <c r="E63" s="570"/>
      <c r="F63" s="696"/>
      <c r="G63" s="688"/>
      <c r="H63" s="566"/>
      <c r="I63" s="570"/>
      <c r="J63" s="696"/>
      <c r="K63" s="630">
        <v>117</v>
      </c>
      <c r="L63" s="630">
        <v>8</v>
      </c>
      <c r="M63" s="630">
        <v>0</v>
      </c>
      <c r="N63" s="630">
        <v>125</v>
      </c>
      <c r="O63" s="24"/>
      <c r="P63" s="24"/>
    </row>
    <row r="64" spans="1:16" ht="15" customHeight="1">
      <c r="A64" s="373" t="s">
        <v>200</v>
      </c>
      <c r="B64" s="424" t="s">
        <v>201</v>
      </c>
      <c r="C64" s="688"/>
      <c r="D64" s="566"/>
      <c r="E64" s="570"/>
      <c r="F64" s="696"/>
      <c r="G64" s="688"/>
      <c r="H64" s="566"/>
      <c r="I64" s="570"/>
      <c r="J64" s="696"/>
      <c r="K64" s="630">
        <v>175</v>
      </c>
      <c r="L64" s="630">
        <v>14</v>
      </c>
      <c r="M64" s="630">
        <v>0</v>
      </c>
      <c r="N64" s="630">
        <v>189</v>
      </c>
      <c r="O64" s="24"/>
      <c r="P64" s="24"/>
    </row>
    <row r="65" spans="1:16" ht="15" customHeight="1">
      <c r="A65" s="373" t="s">
        <v>202</v>
      </c>
      <c r="B65" s="424" t="s">
        <v>203</v>
      </c>
      <c r="C65" s="688"/>
      <c r="D65" s="566"/>
      <c r="E65" s="570"/>
      <c r="F65" s="696"/>
      <c r="G65" s="688"/>
      <c r="H65" s="566"/>
      <c r="I65" s="570"/>
      <c r="J65" s="696"/>
      <c r="K65" s="630">
        <v>58</v>
      </c>
      <c r="L65" s="630">
        <v>10</v>
      </c>
      <c r="M65" s="630">
        <v>0</v>
      </c>
      <c r="N65" s="630">
        <v>68</v>
      </c>
      <c r="O65" s="24"/>
      <c r="P65" s="24"/>
    </row>
    <row r="66" spans="1:16" ht="15" customHeight="1">
      <c r="A66" s="373" t="s">
        <v>204</v>
      </c>
      <c r="B66" s="424" t="s">
        <v>205</v>
      </c>
      <c r="C66" s="688"/>
      <c r="D66" s="566"/>
      <c r="E66" s="570"/>
      <c r="F66" s="696"/>
      <c r="G66" s="688"/>
      <c r="H66" s="566"/>
      <c r="I66" s="570"/>
      <c r="J66" s="696"/>
      <c r="K66" s="630">
        <v>47</v>
      </c>
      <c r="L66" s="630">
        <v>7</v>
      </c>
      <c r="M66" s="630">
        <v>1</v>
      </c>
      <c r="N66" s="630">
        <v>55</v>
      </c>
      <c r="O66" s="24"/>
      <c r="P66" s="24"/>
    </row>
    <row r="67" spans="1:16" ht="15" customHeight="1">
      <c r="A67" s="373" t="s">
        <v>206</v>
      </c>
      <c r="B67" s="424" t="s">
        <v>207</v>
      </c>
      <c r="C67" s="690"/>
      <c r="D67" s="573"/>
      <c r="E67" s="577"/>
      <c r="F67" s="698"/>
      <c r="G67" s="690"/>
      <c r="H67" s="573"/>
      <c r="I67" s="577"/>
      <c r="J67" s="698"/>
      <c r="K67" s="630">
        <v>17</v>
      </c>
      <c r="L67" s="630">
        <v>3</v>
      </c>
      <c r="M67" s="630">
        <v>0</v>
      </c>
      <c r="N67" s="630">
        <v>20</v>
      </c>
      <c r="O67" s="24"/>
      <c r="P67" s="24"/>
    </row>
    <row r="68" spans="1:16" ht="15" customHeight="1">
      <c r="A68" s="375"/>
      <c r="B68" s="427" t="s">
        <v>208</v>
      </c>
      <c r="C68" s="689"/>
      <c r="D68" s="595"/>
      <c r="E68" s="596"/>
      <c r="F68" s="697"/>
      <c r="G68" s="689"/>
      <c r="H68" s="595"/>
      <c r="I68" s="596"/>
      <c r="J68" s="697"/>
      <c r="K68" s="630"/>
      <c r="L68" s="630"/>
      <c r="M68" s="630"/>
      <c r="N68" s="630"/>
      <c r="O68" s="24"/>
      <c r="P68" s="24"/>
    </row>
    <row r="69" spans="1:16" ht="15" customHeight="1">
      <c r="A69" s="378"/>
      <c r="B69" s="428" t="s">
        <v>209</v>
      </c>
      <c r="C69" s="691"/>
      <c r="D69" s="600"/>
      <c r="E69" s="601"/>
      <c r="F69" s="699"/>
      <c r="G69" s="691"/>
      <c r="H69" s="600"/>
      <c r="I69" s="601"/>
      <c r="J69" s="699"/>
      <c r="K69" s="630">
        <v>134</v>
      </c>
      <c r="L69" s="630">
        <v>23</v>
      </c>
      <c r="M69" s="630">
        <v>2</v>
      </c>
      <c r="N69" s="630">
        <v>159</v>
      </c>
      <c r="O69" s="24"/>
      <c r="P69" s="24"/>
    </row>
    <row r="70" spans="1:16" ht="15" customHeight="1">
      <c r="A70" s="24"/>
      <c r="B70" s="379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</row>
    <row r="71" spans="1:16" ht="1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</row>
    <row r="72" spans="1:16" ht="1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</row>
    <row r="73" spans="1:16" ht="1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</row>
    <row r="74" spans="1:16" ht="15" customHeight="1">
      <c r="A74" s="65" t="s">
        <v>32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</row>
    <row r="75" spans="1:16" ht="15" customHeight="1">
      <c r="A75" s="65"/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24"/>
      <c r="P75" s="24"/>
    </row>
    <row r="76" spans="1:16" ht="15" customHeight="1">
      <c r="A76" s="24"/>
      <c r="B76" s="68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24"/>
      <c r="P76" s="24"/>
    </row>
    <row r="77" spans="1:16" ht="15" customHeight="1">
      <c r="A77" s="24"/>
      <c r="B77" s="6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24"/>
      <c r="P77" s="24"/>
    </row>
    <row r="78" spans="1:16" ht="15" customHeight="1">
      <c r="A78" s="24"/>
      <c r="B78" s="68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24"/>
      <c r="P78" s="24"/>
    </row>
    <row r="79" spans="1:16" ht="1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</row>
    <row r="80" spans="1:16" ht="15" customHeight="1">
      <c r="A80" s="65" t="s">
        <v>33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</row>
    <row r="81" spans="1:16" ht="15" customHeight="1">
      <c r="A81" s="65"/>
      <c r="B81" s="66" t="s">
        <v>849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24"/>
      <c r="P81" s="24"/>
    </row>
    <row r="82" spans="1:16" ht="15" customHeight="1">
      <c r="A82" s="24"/>
      <c r="B82" s="68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24"/>
      <c r="P82" s="24"/>
    </row>
    <row r="83" spans="1:16" ht="15" customHeight="1">
      <c r="A83" s="24"/>
      <c r="B83" s="68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24"/>
      <c r="P83" s="24"/>
    </row>
    <row r="84" spans="1:16" ht="15" customHeight="1">
      <c r="A84" s="24"/>
      <c r="B84" s="68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24"/>
      <c r="P84" s="24"/>
    </row>
    <row r="85" spans="1:25" ht="1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/>
      <c r="R85"/>
      <c r="S85"/>
      <c r="T85"/>
      <c r="U85"/>
      <c r="V85"/>
      <c r="W85"/>
      <c r="X85"/>
      <c r="Y85"/>
    </row>
    <row r="86" spans="1:25" ht="12.75">
      <c r="A86" s="65" t="s">
        <v>661</v>
      </c>
      <c r="B86" s="24"/>
      <c r="C86" s="638" t="s">
        <v>655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679"/>
      <c r="Q86"/>
      <c r="R86"/>
      <c r="S86"/>
      <c r="T86"/>
      <c r="U86"/>
      <c r="V86"/>
      <c r="W86"/>
      <c r="X86"/>
      <c r="Y86"/>
    </row>
    <row r="87" spans="1:25" ht="12.75">
      <c r="A87" s="24"/>
      <c r="B87" s="24"/>
      <c r="C87" s="639" t="s">
        <v>589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679"/>
      <c r="Q87"/>
      <c r="R87"/>
      <c r="S87"/>
      <c r="T87"/>
      <c r="U87"/>
      <c r="V87"/>
      <c r="W87"/>
      <c r="X87"/>
      <c r="Y87"/>
    </row>
    <row r="88" spans="1:25" ht="12.75">
      <c r="A88" s="24"/>
      <c r="B88" s="24"/>
      <c r="C88" s="639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679"/>
      <c r="Q88"/>
      <c r="R88"/>
      <c r="S88"/>
      <c r="T88"/>
      <c r="U88"/>
      <c r="V88"/>
      <c r="W88"/>
      <c r="X88"/>
      <c r="Y88"/>
    </row>
    <row r="89" spans="1:25" ht="12.75">
      <c r="A89" s="24"/>
      <c r="B89" s="24"/>
      <c r="C89" s="639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679"/>
      <c r="Q89"/>
      <c r="R89"/>
      <c r="S89"/>
      <c r="T89"/>
      <c r="U89"/>
      <c r="V89"/>
      <c r="W89"/>
      <c r="X89"/>
      <c r="Y89"/>
    </row>
    <row r="90" spans="1:25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679"/>
      <c r="Q90"/>
      <c r="R90"/>
      <c r="S90"/>
      <c r="T90"/>
      <c r="U90"/>
      <c r="V90"/>
      <c r="W90"/>
      <c r="X90"/>
      <c r="Y90"/>
    </row>
    <row r="91" spans="1:25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679"/>
      <c r="Q91"/>
      <c r="R91"/>
      <c r="S91"/>
      <c r="T91"/>
      <c r="U91"/>
      <c r="V91"/>
      <c r="W91"/>
      <c r="X91"/>
      <c r="Y91"/>
    </row>
    <row r="92" spans="17:25" ht="15" customHeight="1">
      <c r="Q92"/>
      <c r="R92"/>
      <c r="S92"/>
      <c r="T92"/>
      <c r="U92"/>
      <c r="V92"/>
      <c r="W92"/>
      <c r="X92"/>
      <c r="Y92"/>
    </row>
    <row r="93" spans="17:25" ht="15" customHeight="1">
      <c r="Q93"/>
      <c r="R93"/>
      <c r="S93"/>
      <c r="T93"/>
      <c r="U93"/>
      <c r="V93"/>
      <c r="W93"/>
      <c r="X93"/>
      <c r="Y93"/>
    </row>
  </sheetData>
  <sheetProtection password="CD9E" sheet="1" selectLockedCells="1"/>
  <mergeCells count="1">
    <mergeCell ref="A12:B13"/>
  </mergeCells>
  <conditionalFormatting sqref="F14:F69 J14:J69 N14:N69">
    <cfRule type="expression" priority="16" dxfId="0">
      <formula>F14&lt;&gt;SUM(C14:E14)</formula>
    </cfRule>
  </conditionalFormatting>
  <conditionalFormatting sqref="C15:N15">
    <cfRule type="expression" priority="15" dxfId="0">
      <formula>C15&lt;&gt;SUM(C16:C23)</formula>
    </cfRule>
  </conditionalFormatting>
  <conditionalFormatting sqref="C24:N24">
    <cfRule type="expression" priority="14" dxfId="0">
      <formula>C24&lt;&gt;SUM(C25:C36)</formula>
    </cfRule>
  </conditionalFormatting>
  <conditionalFormatting sqref="C37:N37">
    <cfRule type="expression" priority="13" dxfId="0">
      <formula>C37&lt;&gt;SUM(C38:C43)</formula>
    </cfRule>
  </conditionalFormatting>
  <conditionalFormatting sqref="C44:N44">
    <cfRule type="expression" priority="12" dxfId="0">
      <formula>C44&lt;&gt;SUM(C45:C50)</formula>
    </cfRule>
  </conditionalFormatting>
  <conditionalFormatting sqref="C51:N51">
    <cfRule type="expression" priority="11" dxfId="0">
      <formula>C51&lt;&gt;SUM(C52:C61)</formula>
    </cfRule>
  </conditionalFormatting>
  <conditionalFormatting sqref="C62:N62">
    <cfRule type="expression" priority="10" dxfId="0">
      <formula>C62&lt;&gt;SUM(C63:C68)</formula>
    </cfRule>
  </conditionalFormatting>
  <conditionalFormatting sqref="C14:N14">
    <cfRule type="expression" priority="9" dxfId="0">
      <formula>C14&lt;&gt;SUM(C15,C24,C37,C44,C51,C62,C69)</formula>
    </cfRule>
  </conditionalFormatting>
  <dataValidations count="1">
    <dataValidation type="list" allowBlank="1" showInputMessage="1" showErrorMessage="1" sqref="C86:C89">
      <formula1>ModelQuest</formula1>
    </dataValidation>
  </dataValidations>
  <hyperlinks>
    <hyperlink ref="A3" location="Cntry!A1" display="Go to country metadata"/>
    <hyperlink ref="A1" location="'List of tables'!A9" display="'List of tables'!A9"/>
  </hyperlink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44" r:id="rId2"/>
  <headerFooter alignWithMargins="0">
    <oddHeader>&amp;LCDH&amp;C &amp;F&amp;R&amp;A</oddHeader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46"/>
    <pageSetUpPr fitToPage="1"/>
  </sheetPr>
  <dimension ref="A1:X46"/>
  <sheetViews>
    <sheetView showGridLines="0" zoomScale="90" zoomScaleNormal="90" zoomScalePageLayoutView="0" workbookViewId="0" topLeftCell="A1">
      <selection activeCell="A2" sqref="A2"/>
    </sheetView>
  </sheetViews>
  <sheetFormatPr defaultColWidth="9.140625" defaultRowHeight="15" customHeight="1"/>
  <cols>
    <col min="1" max="1" width="67.421875" style="23" customWidth="1"/>
    <col min="2" max="2" width="16.8515625" style="23" customWidth="1"/>
    <col min="3" max="3" width="11.00390625" style="23" customWidth="1"/>
    <col min="4" max="4" width="10.57421875" style="23" customWidth="1"/>
    <col min="5" max="5" width="10.140625" style="23" customWidth="1"/>
    <col min="6" max="6" width="10.8515625" style="23" customWidth="1"/>
    <col min="7" max="7" width="11.421875" style="23" customWidth="1"/>
    <col min="8" max="8" width="12.421875" style="23" customWidth="1"/>
    <col min="9" max="16384" width="9.140625" style="23" customWidth="1"/>
  </cols>
  <sheetData>
    <row r="1" s="77" customFormat="1" ht="12" customHeight="1">
      <c r="A1" s="18" t="s">
        <v>7</v>
      </c>
    </row>
    <row r="2" s="77" customFormat="1" ht="12" customHeight="1">
      <c r="A2" s="20"/>
    </row>
    <row r="3" s="77" customFormat="1" ht="12" customHeight="1">
      <c r="A3" s="20" t="s">
        <v>8</v>
      </c>
    </row>
    <row r="4" spans="1:9" ht="15" customHeight="1">
      <c r="A4" s="80" t="s">
        <v>223</v>
      </c>
      <c r="B4" s="80"/>
      <c r="C4" s="80"/>
      <c r="D4" s="80"/>
      <c r="E4" s="80"/>
      <c r="F4" s="80"/>
      <c r="G4" s="80"/>
      <c r="H4" s="80"/>
      <c r="I4" s="81"/>
    </row>
    <row r="5" s="138" customFormat="1" ht="15" customHeight="1"/>
    <row r="6" spans="1:9" s="138" customFormat="1" ht="15" customHeight="1">
      <c r="A6" s="291"/>
      <c r="B6" s="291"/>
      <c r="C6" s="291"/>
      <c r="D6" s="291"/>
      <c r="E6" s="291"/>
      <c r="F6" s="291"/>
      <c r="G6" s="291"/>
      <c r="H6" s="291"/>
      <c r="I6" s="291"/>
    </row>
    <row r="7" spans="1:9" ht="15" customHeight="1">
      <c r="A7" s="82" t="s">
        <v>821</v>
      </c>
      <c r="B7" s="81"/>
      <c r="C7" s="81"/>
      <c r="D7" s="81"/>
      <c r="E7" s="81"/>
      <c r="F7" s="81"/>
      <c r="G7" s="81"/>
      <c r="H7" s="81"/>
      <c r="I7" s="81"/>
    </row>
    <row r="8" spans="1:9" ht="15" customHeight="1">
      <c r="A8" s="83" t="s">
        <v>20</v>
      </c>
      <c r="B8" s="81"/>
      <c r="C8" s="81"/>
      <c r="D8" s="81"/>
      <c r="E8" s="81"/>
      <c r="F8" s="81"/>
      <c r="G8" s="81"/>
      <c r="H8" s="81"/>
      <c r="I8" s="81"/>
    </row>
    <row r="9" spans="1:9" ht="15" customHeight="1">
      <c r="A9" s="292"/>
      <c r="B9" s="293" t="s">
        <v>34</v>
      </c>
      <c r="C9" s="630">
        <v>2009</v>
      </c>
      <c r="D9" s="312"/>
      <c r="E9" s="81"/>
      <c r="F9" s="81"/>
      <c r="G9" s="81"/>
      <c r="H9" s="81"/>
      <c r="I9" s="81"/>
    </row>
    <row r="10" spans="1:9" ht="15" customHeight="1">
      <c r="A10" s="81"/>
      <c r="B10" s="81"/>
      <c r="C10" s="81"/>
      <c r="D10" s="81"/>
      <c r="E10" s="81"/>
      <c r="F10" s="81"/>
      <c r="G10" s="81"/>
      <c r="H10" s="81"/>
      <c r="I10" s="81"/>
    </row>
    <row r="11" spans="1:9" ht="15" customHeight="1">
      <c r="A11" s="319"/>
      <c r="B11" s="341"/>
      <c r="C11" s="342" t="s">
        <v>50</v>
      </c>
      <c r="D11" s="343"/>
      <c r="E11" s="343"/>
      <c r="F11" s="344"/>
      <c r="G11" s="345" t="s">
        <v>24</v>
      </c>
      <c r="H11" s="346"/>
      <c r="I11" s="81"/>
    </row>
    <row r="12" spans="1:9" ht="15" customHeight="1">
      <c r="A12" s="1102" t="s">
        <v>49</v>
      </c>
      <c r="B12" s="347" t="s">
        <v>670</v>
      </c>
      <c r="C12" s="348" t="s">
        <v>35</v>
      </c>
      <c r="D12" s="348"/>
      <c r="E12" s="348"/>
      <c r="F12" s="349"/>
      <c r="G12" s="350" t="s">
        <v>52</v>
      </c>
      <c r="H12" s="351" t="s">
        <v>25</v>
      </c>
      <c r="I12" s="81"/>
    </row>
    <row r="13" spans="1:9" ht="37.5" customHeight="1">
      <c r="A13" s="1103"/>
      <c r="B13" s="701" t="str">
        <f>Cntry!$D$8</f>
        <v>Belgium</v>
      </c>
      <c r="C13" s="352" t="s">
        <v>43</v>
      </c>
      <c r="D13" s="352" t="s">
        <v>44</v>
      </c>
      <c r="E13" s="353" t="s">
        <v>45</v>
      </c>
      <c r="F13" s="354" t="s">
        <v>42</v>
      </c>
      <c r="G13" s="355"/>
      <c r="H13" s="356"/>
      <c r="I13" s="81"/>
    </row>
    <row r="14" spans="1:9" ht="15" customHeight="1">
      <c r="A14" s="334" t="s">
        <v>31</v>
      </c>
      <c r="B14" s="1059">
        <v>4567</v>
      </c>
      <c r="C14" s="1059">
        <v>136</v>
      </c>
      <c r="D14" s="1059">
        <v>40</v>
      </c>
      <c r="E14" s="1059">
        <v>22</v>
      </c>
      <c r="F14" s="1059">
        <f>SUM(C14:E14)</f>
        <v>198</v>
      </c>
      <c r="G14" s="1059">
        <v>13</v>
      </c>
      <c r="H14" s="1059">
        <v>4778</v>
      </c>
      <c r="I14" s="81"/>
    </row>
    <row r="15" spans="1:9" ht="15" customHeight="1">
      <c r="A15" s="305" t="str">
        <f>"Doctorate degree received in "&amp;Cntry!$D$8</f>
        <v>Doctorate degree received in Belgium</v>
      </c>
      <c r="B15" s="1059">
        <v>4561</v>
      </c>
      <c r="C15" s="1059">
        <v>136</v>
      </c>
      <c r="D15" s="1059">
        <v>40</v>
      </c>
      <c r="E15" s="1059">
        <v>22</v>
      </c>
      <c r="F15" s="1059">
        <f>SUM(C15:E15)</f>
        <v>198</v>
      </c>
      <c r="G15" s="1059">
        <v>11</v>
      </c>
      <c r="H15" s="1059">
        <v>4770</v>
      </c>
      <c r="I15" s="81"/>
    </row>
    <row r="16" spans="1:9" ht="15" customHeight="1">
      <c r="A16" s="305" t="s">
        <v>224</v>
      </c>
      <c r="B16" s="1059">
        <v>0</v>
      </c>
      <c r="C16" s="1059">
        <v>0</v>
      </c>
      <c r="D16" s="1059">
        <v>0</v>
      </c>
      <c r="E16" s="1059">
        <v>0</v>
      </c>
      <c r="F16" s="1059">
        <f>SUM(C16:E16)</f>
        <v>0</v>
      </c>
      <c r="G16" s="1059">
        <v>0</v>
      </c>
      <c r="H16" s="1059">
        <v>0</v>
      </c>
      <c r="I16" s="81"/>
    </row>
    <row r="17" spans="1:9" ht="15" customHeight="1">
      <c r="A17" s="335" t="s">
        <v>225</v>
      </c>
      <c r="B17" s="1059">
        <v>6</v>
      </c>
      <c r="C17" s="1059">
        <v>0</v>
      </c>
      <c r="D17" s="1059">
        <v>0</v>
      </c>
      <c r="E17" s="1059">
        <v>0</v>
      </c>
      <c r="F17" s="1059">
        <f>SUM(C17:E17)</f>
        <v>0</v>
      </c>
      <c r="G17" s="1059">
        <v>2</v>
      </c>
      <c r="H17" s="1059">
        <v>8</v>
      </c>
      <c r="I17" s="81"/>
    </row>
    <row r="18" spans="1:9" ht="15" customHeight="1">
      <c r="A18" s="336" t="s">
        <v>804</v>
      </c>
      <c r="B18" s="630"/>
      <c r="C18" s="630"/>
      <c r="D18" s="630"/>
      <c r="E18" s="630"/>
      <c r="F18" s="630"/>
      <c r="G18" s="630"/>
      <c r="H18" s="630"/>
      <c r="I18" s="81"/>
    </row>
    <row r="19" spans="1:9" ht="15" customHeight="1">
      <c r="A19" s="337" t="s">
        <v>64</v>
      </c>
      <c r="B19" s="1059">
        <v>4561</v>
      </c>
      <c r="C19" s="1059">
        <v>136</v>
      </c>
      <c r="D19" s="1059">
        <v>40</v>
      </c>
      <c r="E19" s="1059">
        <v>22</v>
      </c>
      <c r="F19" s="1059">
        <f>SUM(C19:E19)</f>
        <v>198</v>
      </c>
      <c r="G19" s="1059">
        <v>11</v>
      </c>
      <c r="H19" s="1059">
        <v>4770</v>
      </c>
      <c r="I19" s="81"/>
    </row>
    <row r="20" spans="1:9" ht="15" customHeight="1">
      <c r="A20" s="337" t="s">
        <v>65</v>
      </c>
      <c r="B20" s="1059">
        <v>4561</v>
      </c>
      <c r="C20" s="1059">
        <v>136</v>
      </c>
      <c r="D20" s="1059">
        <v>40</v>
      </c>
      <c r="E20" s="1059">
        <v>22</v>
      </c>
      <c r="F20" s="1059">
        <f>SUM(C20:E20)</f>
        <v>198</v>
      </c>
      <c r="G20" s="1059">
        <v>11</v>
      </c>
      <c r="H20" s="1059">
        <v>4770</v>
      </c>
      <c r="I20" s="81"/>
    </row>
    <row r="21" spans="1:9" ht="15" customHeight="1">
      <c r="A21" s="337" t="s">
        <v>66</v>
      </c>
      <c r="B21" s="630"/>
      <c r="C21" s="630"/>
      <c r="D21" s="630"/>
      <c r="E21" s="630"/>
      <c r="F21" s="630"/>
      <c r="G21" s="630"/>
      <c r="H21" s="630"/>
      <c r="I21" s="81"/>
    </row>
    <row r="22" spans="1:9" ht="15" customHeight="1">
      <c r="A22" s="337" t="s">
        <v>67</v>
      </c>
      <c r="B22" s="630"/>
      <c r="C22" s="630"/>
      <c r="D22" s="630"/>
      <c r="E22" s="630"/>
      <c r="F22" s="630"/>
      <c r="G22" s="630"/>
      <c r="H22" s="630"/>
      <c r="I22" s="81"/>
    </row>
    <row r="23" spans="1:9" ht="15" customHeight="1">
      <c r="A23" s="337" t="s">
        <v>68</v>
      </c>
      <c r="B23" s="630"/>
      <c r="C23" s="630"/>
      <c r="D23" s="630"/>
      <c r="E23" s="630"/>
      <c r="F23" s="630"/>
      <c r="G23" s="630"/>
      <c r="H23" s="630"/>
      <c r="I23" s="81"/>
    </row>
    <row r="24" spans="1:9" ht="15" customHeight="1">
      <c r="A24" s="753" t="s">
        <v>226</v>
      </c>
      <c r="B24" s="630"/>
      <c r="C24" s="630"/>
      <c r="D24" s="630"/>
      <c r="E24" s="630"/>
      <c r="F24" s="630"/>
      <c r="G24" s="630"/>
      <c r="H24" s="630"/>
      <c r="I24" s="81"/>
    </row>
    <row r="25" spans="1:9" ht="15" customHeight="1">
      <c r="A25" s="753" t="s">
        <v>69</v>
      </c>
      <c r="B25" s="630"/>
      <c r="C25" s="630"/>
      <c r="D25" s="630"/>
      <c r="E25" s="630"/>
      <c r="F25" s="630"/>
      <c r="G25" s="630"/>
      <c r="H25" s="630"/>
      <c r="I25" s="81"/>
    </row>
    <row r="26" spans="1:9" ht="15" customHeight="1">
      <c r="A26" s="337" t="s">
        <v>70</v>
      </c>
      <c r="B26" s="630"/>
      <c r="C26" s="630"/>
      <c r="D26" s="630"/>
      <c r="E26" s="630"/>
      <c r="F26" s="630"/>
      <c r="G26" s="630"/>
      <c r="H26" s="630"/>
      <c r="I26" s="81"/>
    </row>
    <row r="27" spans="1:9" ht="15" customHeight="1">
      <c r="A27" s="337" t="s">
        <v>71</v>
      </c>
      <c r="B27" s="1059">
        <v>4561</v>
      </c>
      <c r="C27" s="1059">
        <v>136</v>
      </c>
      <c r="D27" s="1059">
        <v>40</v>
      </c>
      <c r="E27" s="1059">
        <v>22</v>
      </c>
      <c r="F27" s="1059">
        <f>SUM(C27:E27)</f>
        <v>198</v>
      </c>
      <c r="G27" s="1059">
        <v>11</v>
      </c>
      <c r="H27" s="1059">
        <v>4770</v>
      </c>
      <c r="I27" s="81"/>
    </row>
    <row r="28" spans="1:9" ht="15" customHeight="1">
      <c r="A28" s="754" t="s">
        <v>72</v>
      </c>
      <c r="B28" s="630"/>
      <c r="C28" s="630"/>
      <c r="D28" s="630"/>
      <c r="E28" s="630"/>
      <c r="F28" s="630"/>
      <c r="G28" s="630"/>
      <c r="H28" s="630"/>
      <c r="I28" s="81"/>
    </row>
    <row r="29" spans="1:15" s="159" customFormat="1" ht="15" customHeight="1">
      <c r="A29" s="340" t="s">
        <v>691</v>
      </c>
      <c r="B29" s="338"/>
      <c r="C29" s="338"/>
      <c r="D29" s="338"/>
      <c r="E29" s="338"/>
      <c r="F29" s="338"/>
      <c r="G29" s="81"/>
      <c r="H29" s="81"/>
      <c r="I29" s="81"/>
      <c r="J29" s="23"/>
      <c r="K29" s="23"/>
      <c r="L29" s="23"/>
      <c r="M29" s="23"/>
      <c r="N29" s="23"/>
      <c r="O29" s="23"/>
    </row>
    <row r="30" spans="1:15" s="159" customFormat="1" ht="15" customHeight="1">
      <c r="A30" s="291"/>
      <c r="B30" s="338"/>
      <c r="C30" s="338"/>
      <c r="D30" s="338"/>
      <c r="E30" s="338"/>
      <c r="F30" s="338"/>
      <c r="G30" s="81"/>
      <c r="H30" s="81"/>
      <c r="I30" s="81"/>
      <c r="J30" s="23"/>
      <c r="K30" s="23"/>
      <c r="L30" s="23"/>
      <c r="M30" s="23"/>
      <c r="N30" s="23"/>
      <c r="O30" s="23"/>
    </row>
    <row r="31" spans="1:9" ht="12.75">
      <c r="A31" s="84" t="s">
        <v>32</v>
      </c>
      <c r="B31" s="66"/>
      <c r="C31" s="67"/>
      <c r="D31" s="67"/>
      <c r="E31" s="67"/>
      <c r="F31" s="67"/>
      <c r="G31" s="67"/>
      <c r="H31" s="67"/>
      <c r="I31" s="81"/>
    </row>
    <row r="32" spans="1:9" ht="12.75">
      <c r="A32" s="81"/>
      <c r="B32" s="68"/>
      <c r="C32" s="69"/>
      <c r="D32" s="69"/>
      <c r="E32" s="69"/>
      <c r="F32" s="69"/>
      <c r="G32" s="69"/>
      <c r="H32" s="69"/>
      <c r="I32" s="81"/>
    </row>
    <row r="33" spans="1:9" ht="12.75">
      <c r="A33" s="81"/>
      <c r="B33" s="68"/>
      <c r="C33" s="69"/>
      <c r="D33" s="69"/>
      <c r="E33" s="69"/>
      <c r="F33" s="69"/>
      <c r="G33" s="69"/>
      <c r="H33" s="69"/>
      <c r="I33" s="81"/>
    </row>
    <row r="34" spans="1:9" ht="12.75">
      <c r="A34" s="81"/>
      <c r="B34" s="68"/>
      <c r="C34" s="69"/>
      <c r="D34" s="69"/>
      <c r="E34" s="69"/>
      <c r="F34" s="69"/>
      <c r="G34" s="69"/>
      <c r="H34" s="69"/>
      <c r="I34" s="81"/>
    </row>
    <row r="35" spans="1:9" ht="12.75">
      <c r="A35" s="81"/>
      <c r="B35" s="81"/>
      <c r="C35" s="81"/>
      <c r="D35" s="81"/>
      <c r="E35" s="81"/>
      <c r="F35" s="81"/>
      <c r="G35" s="81"/>
      <c r="H35" s="81"/>
      <c r="I35" s="81"/>
    </row>
    <row r="36" spans="1:9" ht="12.75">
      <c r="A36" s="84" t="s">
        <v>33</v>
      </c>
      <c r="B36" s="66" t="s">
        <v>849</v>
      </c>
      <c r="C36" s="67"/>
      <c r="D36" s="67"/>
      <c r="E36" s="67"/>
      <c r="F36" s="67"/>
      <c r="G36" s="67"/>
      <c r="H36" s="67"/>
      <c r="I36" s="81"/>
    </row>
    <row r="37" spans="1:9" ht="12.75">
      <c r="A37" s="81"/>
      <c r="B37" s="68"/>
      <c r="C37" s="69"/>
      <c r="D37" s="69"/>
      <c r="E37" s="69"/>
      <c r="F37" s="69"/>
      <c r="G37" s="69"/>
      <c r="H37" s="69"/>
      <c r="I37" s="81"/>
    </row>
    <row r="38" spans="1:9" ht="12.75">
      <c r="A38" s="81"/>
      <c r="B38" s="68"/>
      <c r="C38" s="69"/>
      <c r="D38" s="69"/>
      <c r="E38" s="69"/>
      <c r="F38" s="69"/>
      <c r="G38" s="69"/>
      <c r="H38" s="69"/>
      <c r="I38" s="81"/>
    </row>
    <row r="39" spans="1:9" ht="12.75">
      <c r="A39" s="81"/>
      <c r="B39" s="68"/>
      <c r="C39" s="69"/>
      <c r="D39" s="69"/>
      <c r="E39" s="69"/>
      <c r="F39" s="69"/>
      <c r="G39" s="69"/>
      <c r="H39" s="69"/>
      <c r="I39" s="81"/>
    </row>
    <row r="40" spans="1:9" ht="12.75">
      <c r="A40" s="81"/>
      <c r="B40" s="81"/>
      <c r="C40" s="81"/>
      <c r="D40" s="81"/>
      <c r="E40" s="81"/>
      <c r="F40" s="81"/>
      <c r="G40" s="81"/>
      <c r="H40" s="81"/>
      <c r="I40" s="81"/>
    </row>
    <row r="41" spans="1:24" ht="12.75">
      <c r="A41" s="84" t="s">
        <v>661</v>
      </c>
      <c r="B41" s="638" t="s">
        <v>588</v>
      </c>
      <c r="C41" s="81"/>
      <c r="D41" s="81"/>
      <c r="E41" s="81"/>
      <c r="F41" s="81"/>
      <c r="G41" s="81"/>
      <c r="H41" s="81"/>
      <c r="I41" s="8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2.75">
      <c r="A42" s="81"/>
      <c r="B42" s="639" t="s">
        <v>656</v>
      </c>
      <c r="C42" s="81"/>
      <c r="D42" s="81"/>
      <c r="E42" s="81"/>
      <c r="F42" s="81"/>
      <c r="G42" s="81"/>
      <c r="H42" s="81"/>
      <c r="I42" s="81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12.75">
      <c r="A43" s="81"/>
      <c r="B43" s="639"/>
      <c r="C43" s="81"/>
      <c r="D43" s="81"/>
      <c r="E43" s="81"/>
      <c r="F43" s="81"/>
      <c r="G43" s="81"/>
      <c r="H43" s="81"/>
      <c r="I43" s="81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12.75">
      <c r="A44" s="81"/>
      <c r="B44" s="639"/>
      <c r="C44" s="81"/>
      <c r="D44" s="81"/>
      <c r="E44" s="81"/>
      <c r="F44" s="81"/>
      <c r="G44" s="81"/>
      <c r="H44" s="81"/>
      <c r="I44" s="81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12.75">
      <c r="A45" s="81"/>
      <c r="B45" s="81"/>
      <c r="C45" s="81"/>
      <c r="D45" s="81"/>
      <c r="E45" s="81"/>
      <c r="F45" s="81"/>
      <c r="G45" s="81"/>
      <c r="H45" s="81"/>
      <c r="I45" s="81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9" ht="12.75">
      <c r="A46" s="81"/>
      <c r="B46" s="81"/>
      <c r="C46" s="81"/>
      <c r="D46" s="81"/>
      <c r="E46" s="81"/>
      <c r="F46" s="81"/>
      <c r="G46" s="81"/>
      <c r="H46" s="81"/>
      <c r="I46" s="81"/>
    </row>
  </sheetData>
  <sheetProtection password="CD9E" sheet="1" selectLockedCells="1"/>
  <mergeCells count="1">
    <mergeCell ref="A12:A13"/>
  </mergeCells>
  <conditionalFormatting sqref="B14:H14">
    <cfRule type="expression" priority="4" dxfId="0">
      <formula>B14&lt;&gt;SUM(B15:B17)</formula>
    </cfRule>
  </conditionalFormatting>
  <conditionalFormatting sqref="F14:F28">
    <cfRule type="expression" priority="3" dxfId="0">
      <formula>F14&lt;&gt;SUM(C14:E14)</formula>
    </cfRule>
  </conditionalFormatting>
  <conditionalFormatting sqref="H14:H28">
    <cfRule type="expression" priority="2" dxfId="0">
      <formula>H14&lt;&gt;SUM(F14:G14,B14)</formula>
    </cfRule>
  </conditionalFormatting>
  <conditionalFormatting sqref="B23:H23">
    <cfRule type="expression" priority="1" dxfId="0" stopIfTrue="1">
      <formula>B23&lt;&gt;SUM(B24:B25)</formula>
    </cfRule>
  </conditionalFormatting>
  <dataValidations count="1">
    <dataValidation type="list" allowBlank="1" showInputMessage="1" showErrorMessage="1" sqref="B41:B44">
      <formula1>ModelQuest</formula1>
    </dataValidation>
  </dataValidations>
  <hyperlinks>
    <hyperlink ref="A3" location="Cntry!A1" display="Go to country metadata"/>
    <hyperlink ref="A1" location="'List of tables'!A9" display="'List of tables'!A9"/>
  </hyperlink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61" r:id="rId1"/>
  <headerFooter alignWithMargins="0">
    <oddHeader>&amp;LCDH&amp;C &amp;F&amp;R&amp;A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indexed="46"/>
    <pageSetUpPr fitToPage="1"/>
  </sheetPr>
  <dimension ref="A1:X45"/>
  <sheetViews>
    <sheetView showGridLines="0" zoomScale="80" zoomScaleNormal="80" zoomScalePageLayoutView="0" workbookViewId="0" topLeftCell="A1">
      <selection activeCell="A2" sqref="A2"/>
    </sheetView>
  </sheetViews>
  <sheetFormatPr defaultColWidth="9.140625" defaultRowHeight="15" customHeight="1"/>
  <cols>
    <col min="1" max="1" width="66.7109375" style="23" customWidth="1"/>
    <col min="2" max="2" width="17.7109375" style="23" customWidth="1"/>
    <col min="3" max="3" width="15.7109375" style="23" customWidth="1"/>
    <col min="4" max="4" width="17.28125" style="23" customWidth="1"/>
    <col min="5" max="5" width="12.57421875" style="23" customWidth="1"/>
    <col min="6" max="6" width="9.140625" style="23" customWidth="1"/>
    <col min="7" max="7" width="10.140625" style="23" customWidth="1"/>
    <col min="8" max="16384" width="9.140625" style="23" customWidth="1"/>
  </cols>
  <sheetData>
    <row r="1" s="77" customFormat="1" ht="12" customHeight="1">
      <c r="A1" s="18" t="s">
        <v>7</v>
      </c>
    </row>
    <row r="2" s="77" customFormat="1" ht="12" customHeight="1">
      <c r="A2" s="20"/>
    </row>
    <row r="3" s="77" customFormat="1" ht="12" customHeight="1">
      <c r="A3" s="20" t="s">
        <v>8</v>
      </c>
    </row>
    <row r="4" spans="1:9" ht="15" customHeight="1">
      <c r="A4" s="80" t="s">
        <v>223</v>
      </c>
      <c r="B4" s="80"/>
      <c r="C4" s="80"/>
      <c r="D4" s="80"/>
      <c r="E4" s="80"/>
      <c r="F4" s="80"/>
      <c r="G4" s="80"/>
      <c r="H4" s="80"/>
      <c r="I4" s="81"/>
    </row>
    <row r="5" s="138" customFormat="1" ht="15" customHeight="1"/>
    <row r="6" spans="1:9" s="138" customFormat="1" ht="15" customHeight="1">
      <c r="A6" s="291"/>
      <c r="B6" s="291"/>
      <c r="C6" s="291"/>
      <c r="D6" s="291"/>
      <c r="E6" s="291"/>
      <c r="F6" s="291"/>
      <c r="G6" s="291"/>
      <c r="H6" s="291"/>
      <c r="I6" s="291"/>
    </row>
    <row r="7" spans="1:9" ht="15" customHeight="1">
      <c r="A7" s="82" t="s">
        <v>822</v>
      </c>
      <c r="B7" s="81"/>
      <c r="C7" s="81"/>
      <c r="D7" s="81"/>
      <c r="E7" s="81"/>
      <c r="F7" s="81"/>
      <c r="G7" s="81"/>
      <c r="H7" s="81"/>
      <c r="I7" s="81"/>
    </row>
    <row r="8" spans="1:9" ht="15" customHeight="1">
      <c r="A8" s="83" t="s">
        <v>20</v>
      </c>
      <c r="B8" s="81"/>
      <c r="C8" s="81"/>
      <c r="D8" s="81"/>
      <c r="E8" s="81"/>
      <c r="F8" s="81"/>
      <c r="G8" s="81"/>
      <c r="H8" s="81"/>
      <c r="I8" s="81"/>
    </row>
    <row r="9" spans="1:9" ht="15" customHeight="1">
      <c r="A9" s="292"/>
      <c r="B9" s="293" t="s">
        <v>34</v>
      </c>
      <c r="C9" s="630">
        <v>2009</v>
      </c>
      <c r="D9" s="312"/>
      <c r="E9" s="81"/>
      <c r="F9" s="81"/>
      <c r="G9" s="81"/>
      <c r="H9" s="81"/>
      <c r="I9" s="81"/>
    </row>
    <row r="10" spans="1:9" ht="15" customHeight="1">
      <c r="A10" s="81"/>
      <c r="B10" s="81"/>
      <c r="C10" s="81"/>
      <c r="D10" s="81"/>
      <c r="E10" s="81"/>
      <c r="F10" s="81"/>
      <c r="G10" s="81"/>
      <c r="H10" s="81"/>
      <c r="I10" s="81"/>
    </row>
    <row r="11" spans="1:9" ht="15" customHeight="1">
      <c r="A11" s="319"/>
      <c r="B11" s="320"/>
      <c r="C11" s="321" t="s">
        <v>47</v>
      </c>
      <c r="D11" s="295"/>
      <c r="E11" s="295"/>
      <c r="F11" s="322"/>
      <c r="G11" s="323" t="s">
        <v>24</v>
      </c>
      <c r="H11" s="296"/>
      <c r="I11" s="81"/>
    </row>
    <row r="12" spans="1:9" ht="23.25" customHeight="1">
      <c r="A12" s="1102" t="s">
        <v>49</v>
      </c>
      <c r="B12" s="324" t="s">
        <v>219</v>
      </c>
      <c r="C12" s="325" t="s">
        <v>35</v>
      </c>
      <c r="D12" s="325"/>
      <c r="E12" s="325"/>
      <c r="F12" s="326"/>
      <c r="G12" s="327" t="s">
        <v>220</v>
      </c>
      <c r="H12" s="328" t="s">
        <v>25</v>
      </c>
      <c r="I12" s="81"/>
    </row>
    <row r="13" spans="1:9" ht="36" customHeight="1">
      <c r="A13" s="1103"/>
      <c r="B13" s="702" t="str">
        <f>Cntry!$D$8</f>
        <v>Belgium</v>
      </c>
      <c r="C13" s="329" t="s">
        <v>43</v>
      </c>
      <c r="D13" s="329" t="s">
        <v>44</v>
      </c>
      <c r="E13" s="330" t="s">
        <v>45</v>
      </c>
      <c r="F13" s="331" t="s">
        <v>42</v>
      </c>
      <c r="G13" s="332"/>
      <c r="H13" s="333"/>
      <c r="I13" s="81"/>
    </row>
    <row r="14" spans="1:9" ht="15" customHeight="1">
      <c r="A14" s="334" t="s">
        <v>31</v>
      </c>
      <c r="B14" s="1059">
        <v>4251</v>
      </c>
      <c r="C14" s="1059">
        <v>138</v>
      </c>
      <c r="D14" s="1059">
        <v>43</v>
      </c>
      <c r="E14" s="1059">
        <v>313</v>
      </c>
      <c r="F14" s="1059">
        <f>SUM(C14:E14)</f>
        <v>494</v>
      </c>
      <c r="G14" s="1059">
        <v>33</v>
      </c>
      <c r="H14" s="1059">
        <v>4778</v>
      </c>
      <c r="I14" s="81"/>
    </row>
    <row r="15" spans="1:9" ht="15" customHeight="1">
      <c r="A15" s="305" t="str">
        <f>"Doctorate degree received in "&amp;Cntry!$D$8</f>
        <v>Doctorate degree received in Belgium</v>
      </c>
      <c r="B15" s="1059">
        <v>4245</v>
      </c>
      <c r="C15" s="1059">
        <v>138</v>
      </c>
      <c r="D15" s="1059">
        <v>43</v>
      </c>
      <c r="E15" s="1059">
        <v>313</v>
      </c>
      <c r="F15" s="1059">
        <f>SUM(C15:E15)</f>
        <v>494</v>
      </c>
      <c r="G15" s="1059">
        <v>31</v>
      </c>
      <c r="H15" s="1059">
        <v>4770</v>
      </c>
      <c r="I15" s="81"/>
    </row>
    <row r="16" spans="1:9" ht="15" customHeight="1">
      <c r="A16" s="305" t="s">
        <v>224</v>
      </c>
      <c r="B16" s="1059">
        <v>0</v>
      </c>
      <c r="C16" s="1059">
        <v>0</v>
      </c>
      <c r="D16" s="1059">
        <v>0</v>
      </c>
      <c r="E16" s="1059">
        <v>0</v>
      </c>
      <c r="F16" s="1059">
        <v>0</v>
      </c>
      <c r="G16" s="1059">
        <v>0</v>
      </c>
      <c r="H16" s="1059">
        <v>0</v>
      </c>
      <c r="I16" s="81"/>
    </row>
    <row r="17" spans="1:9" ht="15" customHeight="1">
      <c r="A17" s="335" t="s">
        <v>225</v>
      </c>
      <c r="B17" s="1059">
        <v>6</v>
      </c>
      <c r="C17" s="1059">
        <v>0</v>
      </c>
      <c r="D17" s="1059">
        <v>0</v>
      </c>
      <c r="E17" s="1059">
        <v>0</v>
      </c>
      <c r="F17" s="1059">
        <f>SUM(C17:E17)</f>
        <v>0</v>
      </c>
      <c r="G17" s="1059">
        <v>2</v>
      </c>
      <c r="H17" s="1059">
        <v>8</v>
      </c>
      <c r="I17" s="81"/>
    </row>
    <row r="18" spans="1:9" ht="15" customHeight="1">
      <c r="A18" s="336" t="s">
        <v>804</v>
      </c>
      <c r="B18" s="755"/>
      <c r="C18" s="756"/>
      <c r="D18" s="757"/>
      <c r="E18" s="758"/>
      <c r="F18" s="759"/>
      <c r="G18" s="759"/>
      <c r="H18" s="760"/>
      <c r="I18" s="81"/>
    </row>
    <row r="19" spans="1:9" ht="15" customHeight="1">
      <c r="A19" s="337" t="s">
        <v>64</v>
      </c>
      <c r="B19" s="1059">
        <v>4245</v>
      </c>
      <c r="C19" s="1059">
        <v>138</v>
      </c>
      <c r="D19" s="1059">
        <v>43</v>
      </c>
      <c r="E19" s="1059">
        <v>313</v>
      </c>
      <c r="F19" s="1059">
        <f>SUM(C19:E19)</f>
        <v>494</v>
      </c>
      <c r="G19" s="1059">
        <v>31</v>
      </c>
      <c r="H19" s="1059">
        <v>4770</v>
      </c>
      <c r="I19" s="81"/>
    </row>
    <row r="20" spans="1:9" ht="15" customHeight="1">
      <c r="A20" s="337" t="s">
        <v>65</v>
      </c>
      <c r="B20" s="1059">
        <v>4245</v>
      </c>
      <c r="C20" s="1059">
        <v>138</v>
      </c>
      <c r="D20" s="1059">
        <v>43</v>
      </c>
      <c r="E20" s="1059">
        <v>313</v>
      </c>
      <c r="F20" s="1059">
        <f>SUM(C20:E20)</f>
        <v>494</v>
      </c>
      <c r="G20" s="1059">
        <v>31</v>
      </c>
      <c r="H20" s="1059">
        <v>4770</v>
      </c>
      <c r="I20" s="81"/>
    </row>
    <row r="21" spans="1:9" ht="15" customHeight="1">
      <c r="A21" s="337" t="s">
        <v>66</v>
      </c>
      <c r="B21" s="630"/>
      <c r="C21" s="630"/>
      <c r="D21" s="630"/>
      <c r="E21" s="630"/>
      <c r="F21" s="630"/>
      <c r="G21" s="630"/>
      <c r="H21" s="630"/>
      <c r="I21" s="81"/>
    </row>
    <row r="22" spans="1:9" ht="15" customHeight="1">
      <c r="A22" s="337" t="s">
        <v>67</v>
      </c>
      <c r="B22" s="630"/>
      <c r="C22" s="630"/>
      <c r="D22" s="630"/>
      <c r="E22" s="630"/>
      <c r="F22" s="630"/>
      <c r="G22" s="630"/>
      <c r="H22" s="630"/>
      <c r="I22" s="81"/>
    </row>
    <row r="23" spans="1:9" ht="15" customHeight="1">
      <c r="A23" s="337" t="s">
        <v>68</v>
      </c>
      <c r="B23" s="630"/>
      <c r="C23" s="630"/>
      <c r="D23" s="630"/>
      <c r="E23" s="630"/>
      <c r="F23" s="630"/>
      <c r="G23" s="630"/>
      <c r="H23" s="630"/>
      <c r="I23" s="81"/>
    </row>
    <row r="24" spans="1:9" ht="15" customHeight="1">
      <c r="A24" s="753" t="s">
        <v>226</v>
      </c>
      <c r="B24" s="630"/>
      <c r="C24" s="630"/>
      <c r="D24" s="630"/>
      <c r="E24" s="630"/>
      <c r="F24" s="630"/>
      <c r="G24" s="630"/>
      <c r="H24" s="630"/>
      <c r="I24" s="81"/>
    </row>
    <row r="25" spans="1:9" ht="15" customHeight="1">
      <c r="A25" s="753" t="s">
        <v>69</v>
      </c>
      <c r="B25" s="630"/>
      <c r="C25" s="630"/>
      <c r="D25" s="630"/>
      <c r="E25" s="630"/>
      <c r="F25" s="630"/>
      <c r="G25" s="630"/>
      <c r="H25" s="630"/>
      <c r="I25" s="81"/>
    </row>
    <row r="26" spans="1:9" ht="15" customHeight="1">
      <c r="A26" s="337" t="s">
        <v>70</v>
      </c>
      <c r="B26" s="630"/>
      <c r="C26" s="630"/>
      <c r="D26" s="630"/>
      <c r="E26" s="630"/>
      <c r="F26" s="630"/>
      <c r="G26" s="630"/>
      <c r="H26" s="630"/>
      <c r="I26" s="81"/>
    </row>
    <row r="27" spans="1:9" ht="15" customHeight="1">
      <c r="A27" s="337" t="s">
        <v>71</v>
      </c>
      <c r="B27" s="1059">
        <v>4245</v>
      </c>
      <c r="C27" s="1059">
        <v>138</v>
      </c>
      <c r="D27" s="1059">
        <v>43</v>
      </c>
      <c r="E27" s="1059">
        <v>313</v>
      </c>
      <c r="F27" s="1059">
        <f>SUM(C27:E27)</f>
        <v>494</v>
      </c>
      <c r="G27" s="1059">
        <v>31</v>
      </c>
      <c r="H27" s="1059">
        <v>4770</v>
      </c>
      <c r="I27" s="81"/>
    </row>
    <row r="28" spans="1:9" ht="15" customHeight="1">
      <c r="A28" s="754" t="s">
        <v>72</v>
      </c>
      <c r="B28" s="630"/>
      <c r="C28" s="630"/>
      <c r="D28" s="630"/>
      <c r="E28" s="630"/>
      <c r="F28" s="630"/>
      <c r="G28" s="630"/>
      <c r="H28" s="630"/>
      <c r="I28" s="81"/>
    </row>
    <row r="29" spans="1:15" s="159" customFormat="1" ht="15" customHeight="1">
      <c r="A29" s="340" t="s">
        <v>691</v>
      </c>
      <c r="B29" s="338"/>
      <c r="C29" s="338"/>
      <c r="D29" s="338"/>
      <c r="E29" s="338"/>
      <c r="F29" s="338"/>
      <c r="G29" s="81"/>
      <c r="H29" s="81"/>
      <c r="I29" s="81"/>
      <c r="J29" s="23"/>
      <c r="K29" s="23"/>
      <c r="L29" s="23"/>
      <c r="M29" s="23"/>
      <c r="N29" s="23"/>
      <c r="O29" s="23"/>
    </row>
    <row r="30" spans="1:15" s="159" customFormat="1" ht="15" customHeight="1">
      <c r="A30" s="291"/>
      <c r="B30" s="338"/>
      <c r="C30" s="338"/>
      <c r="D30" s="338"/>
      <c r="E30" s="338"/>
      <c r="F30" s="338"/>
      <c r="G30" s="81"/>
      <c r="H30" s="81"/>
      <c r="I30" s="81"/>
      <c r="J30" s="23"/>
      <c r="K30" s="23"/>
      <c r="L30" s="23"/>
      <c r="M30" s="23"/>
      <c r="N30" s="23"/>
      <c r="O30" s="23"/>
    </row>
    <row r="31" spans="1:9" ht="15" customHeight="1">
      <c r="A31" s="84" t="s">
        <v>32</v>
      </c>
      <c r="B31" s="66"/>
      <c r="C31" s="67"/>
      <c r="D31" s="67"/>
      <c r="E31" s="67"/>
      <c r="F31" s="67"/>
      <c r="G31" s="67"/>
      <c r="H31" s="67"/>
      <c r="I31" s="81"/>
    </row>
    <row r="32" spans="1:9" ht="15" customHeight="1">
      <c r="A32" s="81"/>
      <c r="B32" s="68"/>
      <c r="C32" s="69"/>
      <c r="D32" s="69"/>
      <c r="E32" s="69"/>
      <c r="F32" s="69"/>
      <c r="G32" s="69"/>
      <c r="H32" s="69"/>
      <c r="I32" s="81"/>
    </row>
    <row r="33" spans="1:9" ht="15" customHeight="1">
      <c r="A33" s="81"/>
      <c r="B33" s="68"/>
      <c r="C33" s="69"/>
      <c r="D33" s="69"/>
      <c r="E33" s="69"/>
      <c r="F33" s="69"/>
      <c r="G33" s="69"/>
      <c r="H33" s="69"/>
      <c r="I33" s="81"/>
    </row>
    <row r="34" spans="1:9" ht="15" customHeight="1">
      <c r="A34" s="81"/>
      <c r="B34" s="68"/>
      <c r="C34" s="69"/>
      <c r="D34" s="69"/>
      <c r="E34" s="69"/>
      <c r="F34" s="69"/>
      <c r="G34" s="69"/>
      <c r="H34" s="69"/>
      <c r="I34" s="81"/>
    </row>
    <row r="35" spans="1:9" ht="15" customHeight="1">
      <c r="A35" s="81"/>
      <c r="B35" s="81"/>
      <c r="C35" s="81"/>
      <c r="D35" s="81"/>
      <c r="E35" s="81"/>
      <c r="F35" s="81"/>
      <c r="G35" s="81"/>
      <c r="H35" s="81"/>
      <c r="I35" s="81"/>
    </row>
    <row r="36" spans="1:9" ht="15" customHeight="1">
      <c r="A36" s="84" t="s">
        <v>33</v>
      </c>
      <c r="B36" s="66" t="s">
        <v>849</v>
      </c>
      <c r="C36" s="67"/>
      <c r="D36" s="67"/>
      <c r="E36" s="67"/>
      <c r="F36" s="67"/>
      <c r="G36" s="67"/>
      <c r="H36" s="67"/>
      <c r="I36" s="81"/>
    </row>
    <row r="37" spans="1:9" ht="15" customHeight="1">
      <c r="A37" s="81"/>
      <c r="B37" s="68"/>
      <c r="C37" s="69"/>
      <c r="D37" s="69"/>
      <c r="E37" s="69"/>
      <c r="F37" s="69"/>
      <c r="G37" s="69"/>
      <c r="H37" s="69"/>
      <c r="I37" s="81"/>
    </row>
    <row r="38" spans="1:9" ht="15" customHeight="1">
      <c r="A38" s="81"/>
      <c r="B38" s="68"/>
      <c r="C38" s="69"/>
      <c r="D38" s="69"/>
      <c r="E38" s="69"/>
      <c r="F38" s="69"/>
      <c r="G38" s="69"/>
      <c r="H38" s="69"/>
      <c r="I38" s="81"/>
    </row>
    <row r="39" spans="1:9" ht="15" customHeight="1">
      <c r="A39" s="81"/>
      <c r="B39" s="68"/>
      <c r="C39" s="69"/>
      <c r="D39" s="69"/>
      <c r="E39" s="69"/>
      <c r="F39" s="69"/>
      <c r="G39" s="69"/>
      <c r="H39" s="69"/>
      <c r="I39" s="81"/>
    </row>
    <row r="40" spans="1:9" ht="15" customHeight="1">
      <c r="A40" s="81"/>
      <c r="B40" s="81"/>
      <c r="C40" s="81"/>
      <c r="D40" s="81"/>
      <c r="E40" s="81"/>
      <c r="F40" s="81"/>
      <c r="G40" s="81"/>
      <c r="H40" s="81"/>
      <c r="I40" s="81"/>
    </row>
    <row r="41" spans="1:24" ht="12.75">
      <c r="A41" s="84" t="s">
        <v>661</v>
      </c>
      <c r="B41" s="638" t="s">
        <v>588</v>
      </c>
      <c r="C41" s="81"/>
      <c r="D41" s="81"/>
      <c r="E41" s="81"/>
      <c r="F41" s="81"/>
      <c r="G41" s="81"/>
      <c r="H41" s="81"/>
      <c r="I41" s="8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2.75">
      <c r="A42" s="81"/>
      <c r="B42" s="639" t="s">
        <v>655</v>
      </c>
      <c r="C42" s="81"/>
      <c r="D42" s="81"/>
      <c r="E42" s="81"/>
      <c r="F42" s="81"/>
      <c r="G42" s="81"/>
      <c r="H42" s="81"/>
      <c r="I42" s="81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12.75">
      <c r="A43" s="81"/>
      <c r="B43" s="639" t="s">
        <v>656</v>
      </c>
      <c r="C43" s="81"/>
      <c r="D43" s="81"/>
      <c r="E43" s="81"/>
      <c r="F43" s="81"/>
      <c r="G43" s="81"/>
      <c r="H43" s="81"/>
      <c r="I43" s="81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12.75">
      <c r="A44" s="81"/>
      <c r="B44" s="639"/>
      <c r="C44" s="81"/>
      <c r="D44" s="81"/>
      <c r="E44" s="81"/>
      <c r="F44" s="81"/>
      <c r="G44" s="81"/>
      <c r="H44" s="81"/>
      <c r="I44" s="81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12.75">
      <c r="A45" s="81"/>
      <c r="B45" s="81"/>
      <c r="C45" s="81"/>
      <c r="D45" s="81"/>
      <c r="E45" s="81"/>
      <c r="F45" s="81"/>
      <c r="G45" s="81"/>
      <c r="H45" s="81"/>
      <c r="I45" s="81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</sheetData>
  <sheetProtection password="CD9E" sheet="1" selectLockedCells="1"/>
  <mergeCells count="1">
    <mergeCell ref="A12:A13"/>
  </mergeCells>
  <conditionalFormatting sqref="B14:H14">
    <cfRule type="expression" priority="4" dxfId="0">
      <formula>B14&lt;&gt;SUM(B15:B17)</formula>
    </cfRule>
  </conditionalFormatting>
  <conditionalFormatting sqref="F14:F28">
    <cfRule type="expression" priority="3" dxfId="0">
      <formula>F14&lt;&gt;SUM(C14:E14)</formula>
    </cfRule>
  </conditionalFormatting>
  <conditionalFormatting sqref="H14:H28">
    <cfRule type="expression" priority="2" dxfId="0">
      <formula>H14&lt;&gt;SUM(F14:G14,B14)</formula>
    </cfRule>
  </conditionalFormatting>
  <conditionalFormatting sqref="B23:H23">
    <cfRule type="expression" priority="1" dxfId="0" stopIfTrue="1">
      <formula>B23&lt;&gt;SUM(B24:B25)</formula>
    </cfRule>
  </conditionalFormatting>
  <dataValidations count="1">
    <dataValidation type="list" allowBlank="1" showInputMessage="1" showErrorMessage="1" sqref="B41:B44">
      <formula1>ModelQuest</formula1>
    </dataValidation>
  </dataValidations>
  <hyperlinks>
    <hyperlink ref="A3" location="Cntry!A1" display="Go to country metadata"/>
    <hyperlink ref="A1" location="'List of tables'!A9" display="'List of tables'!A9"/>
  </hyperlink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58" r:id="rId1"/>
  <headerFooter alignWithMargins="0">
    <oddHeader>&amp;LCDH&amp;C &amp;F&amp;R&amp;A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indexed="46"/>
    <pageSetUpPr fitToPage="1"/>
  </sheetPr>
  <dimension ref="A1:X36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45.140625" style="23" customWidth="1"/>
    <col min="2" max="2" width="17.140625" style="23" customWidth="1"/>
    <col min="3" max="3" width="14.7109375" style="23" customWidth="1"/>
    <col min="4" max="4" width="16.7109375" style="23" customWidth="1"/>
    <col min="5" max="5" width="14.7109375" style="23" customWidth="1"/>
    <col min="6" max="16384" width="9.140625" style="23" customWidth="1"/>
  </cols>
  <sheetData>
    <row r="1" s="77" customFormat="1" ht="12" customHeight="1">
      <c r="A1" s="18" t="s">
        <v>7</v>
      </c>
    </row>
    <row r="2" s="77" customFormat="1" ht="12" customHeight="1">
      <c r="A2" s="20"/>
    </row>
    <row r="3" s="77" customFormat="1" ht="12" customHeight="1">
      <c r="A3" s="20" t="s">
        <v>8</v>
      </c>
    </row>
    <row r="4" spans="1:6" ht="15" customHeight="1">
      <c r="A4" s="80" t="s">
        <v>223</v>
      </c>
      <c r="B4" s="80"/>
      <c r="C4" s="80"/>
      <c r="D4" s="80"/>
      <c r="E4" s="80"/>
      <c r="F4" s="81"/>
    </row>
    <row r="5" s="138" customFormat="1" ht="15" customHeight="1"/>
    <row r="6" spans="1:6" s="138" customFormat="1" ht="15" customHeight="1">
      <c r="A6" s="291"/>
      <c r="B6" s="291"/>
      <c r="C6" s="291"/>
      <c r="D6" s="291"/>
      <c r="E6" s="291"/>
      <c r="F6" s="291"/>
    </row>
    <row r="7" spans="1:6" ht="15.75">
      <c r="A7" s="82" t="s">
        <v>805</v>
      </c>
      <c r="B7" s="81"/>
      <c r="C7" s="81"/>
      <c r="D7" s="81"/>
      <c r="E7" s="81"/>
      <c r="F7" s="81"/>
    </row>
    <row r="8" spans="1:6" ht="12.75">
      <c r="A8" s="83" t="s">
        <v>20</v>
      </c>
      <c r="B8" s="81"/>
      <c r="C8" s="81"/>
      <c r="D8" s="81"/>
      <c r="E8" s="81"/>
      <c r="F8" s="81"/>
    </row>
    <row r="9" spans="1:6" ht="15" customHeight="1">
      <c r="A9" s="292"/>
      <c r="B9" s="293" t="s">
        <v>34</v>
      </c>
      <c r="C9" s="631">
        <v>2009</v>
      </c>
      <c r="D9" s="81"/>
      <c r="E9" s="312"/>
      <c r="F9" s="81"/>
    </row>
    <row r="10" spans="1:6" ht="15" customHeight="1">
      <c r="A10" s="81"/>
      <c r="B10" s="81"/>
      <c r="C10" s="81"/>
      <c r="D10" s="81"/>
      <c r="E10" s="81"/>
      <c r="F10" s="81"/>
    </row>
    <row r="11" spans="1:6" ht="15" customHeight="1">
      <c r="A11" s="313"/>
      <c r="B11" s="313"/>
      <c r="C11" s="313"/>
      <c r="D11" s="313"/>
      <c r="E11" s="313"/>
      <c r="F11" s="81"/>
    </row>
    <row r="12" spans="1:6" ht="15" customHeight="1">
      <c r="A12" s="294"/>
      <c r="B12" s="1104" t="s">
        <v>227</v>
      </c>
      <c r="C12" s="1105"/>
      <c r="D12" s="1105"/>
      <c r="E12" s="1106"/>
      <c r="F12" s="81"/>
    </row>
    <row r="13" spans="1:6" ht="27" customHeight="1">
      <c r="A13" s="314" t="s">
        <v>228</v>
      </c>
      <c r="B13" s="772" t="str">
        <f>"In "&amp;Cntry!$D$8</f>
        <v>In Belgium</v>
      </c>
      <c r="C13" s="298" t="s">
        <v>229</v>
      </c>
      <c r="D13" s="773" t="s">
        <v>230</v>
      </c>
      <c r="E13" s="774" t="s">
        <v>42</v>
      </c>
      <c r="F13" s="81"/>
    </row>
    <row r="14" spans="1:6" ht="15" customHeight="1">
      <c r="A14" s="315" t="str">
        <f>"Previous degree obtained in "&amp;Cntry!$D$8</f>
        <v>Previous degree obtained in Belgium</v>
      </c>
      <c r="B14" s="1059">
        <v>4447</v>
      </c>
      <c r="C14" s="1059">
        <v>0</v>
      </c>
      <c r="D14" s="1059">
        <v>5</v>
      </c>
      <c r="E14" s="1059">
        <v>4452</v>
      </c>
      <c r="F14" s="81"/>
    </row>
    <row r="15" spans="1:6" ht="15" customHeight="1">
      <c r="A15" s="315" t="s">
        <v>672</v>
      </c>
      <c r="B15" s="1059">
        <v>250</v>
      </c>
      <c r="C15" s="1059">
        <v>0</v>
      </c>
      <c r="D15" s="1059">
        <v>0</v>
      </c>
      <c r="E15" s="1059">
        <v>250</v>
      </c>
      <c r="F15" s="81"/>
    </row>
    <row r="16" spans="1:6" ht="15" customHeight="1">
      <c r="A16" s="316" t="s">
        <v>231</v>
      </c>
      <c r="B16" s="1059">
        <v>0</v>
      </c>
      <c r="C16" s="1059">
        <v>0</v>
      </c>
      <c r="D16" s="1059">
        <v>0</v>
      </c>
      <c r="E16" s="1059">
        <v>0</v>
      </c>
      <c r="F16" s="81"/>
    </row>
    <row r="17" spans="1:6" ht="15" customHeight="1">
      <c r="A17" s="317" t="s">
        <v>232</v>
      </c>
      <c r="B17" s="1059">
        <v>73</v>
      </c>
      <c r="C17" s="1059">
        <v>0</v>
      </c>
      <c r="D17" s="1059">
        <v>3</v>
      </c>
      <c r="E17" s="1059">
        <v>76</v>
      </c>
      <c r="F17" s="81"/>
    </row>
    <row r="18" spans="1:6" ht="15" customHeight="1">
      <c r="A18" s="318" t="s">
        <v>31</v>
      </c>
      <c r="B18" s="1059">
        <v>4770</v>
      </c>
      <c r="C18" s="1059">
        <v>0</v>
      </c>
      <c r="D18" s="1059">
        <v>8</v>
      </c>
      <c r="E18" s="1059">
        <v>4778</v>
      </c>
      <c r="F18" s="81"/>
    </row>
    <row r="19" spans="1:6" ht="15" customHeight="1">
      <c r="A19" s="81"/>
      <c r="B19" s="81"/>
      <c r="C19" s="81"/>
      <c r="D19" s="81"/>
      <c r="E19" s="81"/>
      <c r="F19" s="81"/>
    </row>
    <row r="20" spans="1:6" ht="15" customHeight="1">
      <c r="A20" s="81"/>
      <c r="B20" s="81"/>
      <c r="C20" s="81"/>
      <c r="D20" s="81"/>
      <c r="E20" s="81"/>
      <c r="F20" s="81"/>
    </row>
    <row r="21" spans="1:6" ht="15" customHeight="1">
      <c r="A21" s="84" t="s">
        <v>32</v>
      </c>
      <c r="B21" s="66"/>
      <c r="C21" s="67"/>
      <c r="D21" s="67"/>
      <c r="E21" s="67"/>
      <c r="F21" s="81"/>
    </row>
    <row r="22" spans="1:6" ht="15" customHeight="1">
      <c r="A22" s="81"/>
      <c r="B22" s="68"/>
      <c r="C22" s="69"/>
      <c r="D22" s="69"/>
      <c r="E22" s="69"/>
      <c r="F22" s="81"/>
    </row>
    <row r="23" spans="1:6" ht="15" customHeight="1">
      <c r="A23" s="81"/>
      <c r="B23" s="68"/>
      <c r="C23" s="69"/>
      <c r="D23" s="69"/>
      <c r="E23" s="69"/>
      <c r="F23" s="81"/>
    </row>
    <row r="24" spans="1:6" ht="15" customHeight="1">
      <c r="A24" s="81"/>
      <c r="B24" s="68"/>
      <c r="C24" s="69"/>
      <c r="D24" s="69"/>
      <c r="E24" s="69"/>
      <c r="F24" s="81"/>
    </row>
    <row r="25" spans="1:6" ht="15" customHeight="1">
      <c r="A25" s="81"/>
      <c r="B25" s="81"/>
      <c r="C25" s="81"/>
      <c r="D25" s="81"/>
      <c r="E25" s="81"/>
      <c r="F25" s="81"/>
    </row>
    <row r="26" spans="1:6" ht="15" customHeight="1">
      <c r="A26" s="84" t="s">
        <v>33</v>
      </c>
      <c r="B26" s="66" t="s">
        <v>849</v>
      </c>
      <c r="C26" s="67"/>
      <c r="D26" s="67"/>
      <c r="E26" s="67"/>
      <c r="F26" s="81"/>
    </row>
    <row r="27" spans="1:6" ht="15" customHeight="1">
      <c r="A27" s="81"/>
      <c r="B27" s="68"/>
      <c r="C27" s="69"/>
      <c r="D27" s="69"/>
      <c r="E27" s="69"/>
      <c r="F27" s="81"/>
    </row>
    <row r="28" spans="1:6" ht="15" customHeight="1">
      <c r="A28" s="81"/>
      <c r="B28" s="68" t="s">
        <v>850</v>
      </c>
      <c r="C28" s="69"/>
      <c r="D28" s="69"/>
      <c r="E28" s="69"/>
      <c r="F28" s="81"/>
    </row>
    <row r="29" spans="1:6" ht="15" customHeight="1">
      <c r="A29" s="81"/>
      <c r="B29" s="68" t="s">
        <v>845</v>
      </c>
      <c r="C29" s="69"/>
      <c r="D29" s="69"/>
      <c r="E29" s="69"/>
      <c r="F29" s="81"/>
    </row>
    <row r="30" spans="1:9" ht="15" customHeight="1">
      <c r="A30" s="81"/>
      <c r="B30" s="81"/>
      <c r="C30" s="81"/>
      <c r="D30" s="81"/>
      <c r="E30" s="81"/>
      <c r="F30" s="81"/>
      <c r="G30"/>
      <c r="H30"/>
      <c r="I30"/>
    </row>
    <row r="31" spans="1:24" ht="12.75">
      <c r="A31" s="84" t="s">
        <v>666</v>
      </c>
      <c r="B31" s="638" t="s">
        <v>588</v>
      </c>
      <c r="C31" s="81"/>
      <c r="D31" s="81"/>
      <c r="E31" s="81"/>
      <c r="F31" s="8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12.75">
      <c r="A32" s="81" t="s">
        <v>667</v>
      </c>
      <c r="B32" s="639"/>
      <c r="C32" s="81"/>
      <c r="D32" s="81"/>
      <c r="E32" s="81"/>
      <c r="F32" s="81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12.75">
      <c r="A33" s="81"/>
      <c r="B33" s="639"/>
      <c r="C33" s="81"/>
      <c r="D33" s="81"/>
      <c r="E33" s="81"/>
      <c r="F33" s="81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12.75">
      <c r="A34" s="81"/>
      <c r="B34" s="639"/>
      <c r="C34" s="81"/>
      <c r="D34" s="81"/>
      <c r="E34" s="81"/>
      <c r="F34" s="81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12.75">
      <c r="A35" s="81"/>
      <c r="B35" s="81"/>
      <c r="C35" s="81"/>
      <c r="D35" s="81"/>
      <c r="E35" s="81"/>
      <c r="F35" s="81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7:9" ht="12.75">
      <c r="G36"/>
      <c r="H36"/>
      <c r="I36"/>
    </row>
  </sheetData>
  <sheetProtection password="CD9E" sheet="1" selectLockedCells="1"/>
  <mergeCells count="1">
    <mergeCell ref="B12:E12"/>
  </mergeCells>
  <conditionalFormatting sqref="E14:E18">
    <cfRule type="expression" priority="2" dxfId="0">
      <formula>E14&lt;&gt;SUM(B14:D14)</formula>
    </cfRule>
  </conditionalFormatting>
  <conditionalFormatting sqref="B18:E18">
    <cfRule type="expression" priority="1" dxfId="0">
      <formula>B18&lt;&gt;SUM(B14:B15,B17)</formula>
    </cfRule>
  </conditionalFormatting>
  <dataValidations count="1">
    <dataValidation type="list" allowBlank="1" showInputMessage="1" showErrorMessage="1" sqref="B31:B34">
      <formula1>ModelQuest</formula1>
    </dataValidation>
  </dataValidations>
  <hyperlinks>
    <hyperlink ref="A3" location="Cntry!A1" display="Go to country metadata"/>
    <hyperlink ref="A1" location="'List of tables'!A9" display="'List of tables'!A9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0" r:id="rId1"/>
  <headerFooter alignWithMargins="0">
    <oddHeader>&amp;LCDH&amp;C &amp;F&amp;R&amp;A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indexed="46"/>
    <pageSetUpPr fitToPage="1"/>
  </sheetPr>
  <dimension ref="A1:Z63"/>
  <sheetViews>
    <sheetView showGridLines="0" zoomScale="90" zoomScaleNormal="90" zoomScalePageLayoutView="0" workbookViewId="0" topLeftCell="A1">
      <selection activeCell="A2" sqref="A2"/>
    </sheetView>
  </sheetViews>
  <sheetFormatPr defaultColWidth="9.140625" defaultRowHeight="15" customHeight="1"/>
  <cols>
    <col min="1" max="1" width="35.7109375" style="23" customWidth="1"/>
    <col min="2" max="2" width="19.00390625" style="23" customWidth="1"/>
    <col min="3" max="8" width="12.7109375" style="23" customWidth="1"/>
    <col min="9" max="16384" width="9.140625" style="23" customWidth="1"/>
  </cols>
  <sheetData>
    <row r="1" s="77" customFormat="1" ht="12" customHeight="1">
      <c r="A1" s="18" t="s">
        <v>7</v>
      </c>
    </row>
    <row r="2" s="77" customFormat="1" ht="12" customHeight="1">
      <c r="A2" s="20"/>
    </row>
    <row r="3" s="77" customFormat="1" ht="12" customHeight="1">
      <c r="A3" s="20" t="s">
        <v>8</v>
      </c>
    </row>
    <row r="4" spans="1:10" ht="15" customHeight="1">
      <c r="A4" s="80" t="s">
        <v>223</v>
      </c>
      <c r="B4" s="80"/>
      <c r="C4" s="80"/>
      <c r="D4" s="80"/>
      <c r="E4" s="80"/>
      <c r="F4" s="85"/>
      <c r="G4" s="80"/>
      <c r="H4" s="85"/>
      <c r="I4" s="85"/>
      <c r="J4" s="85"/>
    </row>
    <row r="5" s="138" customFormat="1" ht="15" customHeight="1"/>
    <row r="6" spans="1:10" s="138" customFormat="1" ht="1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5" customHeight="1">
      <c r="A7" s="82" t="s">
        <v>815</v>
      </c>
      <c r="B7" s="81"/>
      <c r="C7" s="81"/>
      <c r="D7" s="81"/>
      <c r="E7" s="81"/>
      <c r="F7" s="81"/>
      <c r="G7" s="81"/>
      <c r="H7" s="81"/>
      <c r="I7" s="81"/>
      <c r="J7" s="81"/>
    </row>
    <row r="8" spans="1:10" ht="15" customHeight="1">
      <c r="A8" s="83" t="s">
        <v>233</v>
      </c>
      <c r="B8" s="81"/>
      <c r="C8" s="81"/>
      <c r="D8" s="81"/>
      <c r="E8" s="81"/>
      <c r="F8" s="81"/>
      <c r="G8" s="81"/>
      <c r="H8" s="81"/>
      <c r="I8" s="81"/>
      <c r="J8" s="81"/>
    </row>
    <row r="9" spans="1:10" ht="15" customHeight="1">
      <c r="A9" s="292"/>
      <c r="B9" s="293" t="s">
        <v>34</v>
      </c>
      <c r="C9" s="632">
        <v>2009</v>
      </c>
      <c r="D9" s="81"/>
      <c r="E9" s="81"/>
      <c r="F9" s="81"/>
      <c r="G9" s="81"/>
      <c r="H9" s="81"/>
      <c r="I9" s="81"/>
      <c r="J9" s="81"/>
    </row>
    <row r="10" spans="1:10" ht="15" customHeight="1">
      <c r="A10" s="292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5" customHeight="1">
      <c r="A11" s="292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38.25" customHeight="1">
      <c r="A12" s="1107"/>
      <c r="B12" s="775" t="s">
        <v>234</v>
      </c>
      <c r="C12" s="1109" t="s">
        <v>235</v>
      </c>
      <c r="D12" s="1110"/>
      <c r="E12" s="1109" t="s">
        <v>794</v>
      </c>
      <c r="F12" s="1111"/>
      <c r="G12" s="1109" t="s">
        <v>793</v>
      </c>
      <c r="H12" s="1111"/>
      <c r="I12" s="81"/>
      <c r="J12" s="81"/>
    </row>
    <row r="13" spans="1:10" ht="27" customHeight="1">
      <c r="A13" s="1108"/>
      <c r="B13" s="302" t="s">
        <v>673</v>
      </c>
      <c r="C13" s="303" t="s">
        <v>236</v>
      </c>
      <c r="D13" s="304" t="s">
        <v>237</v>
      </c>
      <c r="E13" s="303" t="s">
        <v>236</v>
      </c>
      <c r="F13" s="304" t="s">
        <v>237</v>
      </c>
      <c r="G13" s="303" t="s">
        <v>236</v>
      </c>
      <c r="H13" s="304" t="s">
        <v>237</v>
      </c>
      <c r="I13" s="81"/>
      <c r="J13" s="81"/>
    </row>
    <row r="14" spans="1:10" s="41" customFormat="1" ht="18" customHeight="1">
      <c r="A14" s="1043" t="s">
        <v>777</v>
      </c>
      <c r="B14" s="630">
        <v>700</v>
      </c>
      <c r="C14" s="1076">
        <v>30.5328571</v>
      </c>
      <c r="D14" s="1077">
        <v>29</v>
      </c>
      <c r="E14" s="1077">
        <v>61.19</v>
      </c>
      <c r="F14" s="1077">
        <v>57</v>
      </c>
      <c r="G14" s="1076">
        <v>48.5946429</v>
      </c>
      <c r="H14" s="1077">
        <v>48</v>
      </c>
      <c r="I14" s="1044"/>
      <c r="J14" s="1044"/>
    </row>
    <row r="15" spans="1:10" ht="15" customHeight="1">
      <c r="A15" s="305" t="s">
        <v>238</v>
      </c>
      <c r="B15" s="1060">
        <v>190</v>
      </c>
      <c r="C15" s="1068">
        <v>29.2105263</v>
      </c>
      <c r="D15" s="1057">
        <v>28</v>
      </c>
      <c r="E15" s="1069">
        <v>59.1421053</v>
      </c>
      <c r="F15" s="1070">
        <v>56</v>
      </c>
      <c r="G15" s="1069">
        <v>50.8026316</v>
      </c>
      <c r="H15" s="1070">
        <v>48</v>
      </c>
      <c r="I15" s="81"/>
      <c r="J15" s="81"/>
    </row>
    <row r="16" spans="1:10" ht="15" customHeight="1">
      <c r="A16" s="305" t="s">
        <v>239</v>
      </c>
      <c r="B16" s="1060">
        <v>157</v>
      </c>
      <c r="C16" s="1068">
        <v>30.1146497</v>
      </c>
      <c r="D16" s="1057">
        <v>29</v>
      </c>
      <c r="E16" s="1069">
        <v>61.4012739</v>
      </c>
      <c r="F16" s="1070">
        <v>58</v>
      </c>
      <c r="G16" s="1069">
        <v>48.8283582</v>
      </c>
      <c r="H16" s="1070">
        <v>49</v>
      </c>
      <c r="I16" s="81"/>
      <c r="J16" s="81"/>
    </row>
    <row r="17" spans="1:10" ht="15" customHeight="1">
      <c r="A17" s="305" t="s">
        <v>240</v>
      </c>
      <c r="B17" s="1060">
        <v>111</v>
      </c>
      <c r="C17" s="1068">
        <v>30.8918919</v>
      </c>
      <c r="D17" s="1057">
        <v>29</v>
      </c>
      <c r="E17" s="1069">
        <v>61.8558559</v>
      </c>
      <c r="F17" s="1070">
        <v>60</v>
      </c>
      <c r="G17" s="1069">
        <v>50.1888889</v>
      </c>
      <c r="H17" s="1070">
        <v>51.5</v>
      </c>
      <c r="I17" s="81"/>
      <c r="J17" s="81"/>
    </row>
    <row r="18" spans="1:10" ht="15" customHeight="1">
      <c r="A18" s="305" t="s">
        <v>241</v>
      </c>
      <c r="B18" s="1060">
        <v>52</v>
      </c>
      <c r="C18" s="1068">
        <v>30.5384615</v>
      </c>
      <c r="D18" s="1057">
        <v>29</v>
      </c>
      <c r="E18" s="1069">
        <v>58.4807692</v>
      </c>
      <c r="F18" s="1070">
        <v>54.5</v>
      </c>
      <c r="G18" s="1069">
        <v>44.8043478</v>
      </c>
      <c r="H18" s="1070">
        <v>48</v>
      </c>
      <c r="I18" s="81"/>
      <c r="J18" s="81"/>
    </row>
    <row r="19" spans="1:10" ht="15" customHeight="1">
      <c r="A19" s="305" t="s">
        <v>242</v>
      </c>
      <c r="B19" s="1060">
        <v>101</v>
      </c>
      <c r="C19" s="1068">
        <v>31.3465347</v>
      </c>
      <c r="D19" s="1057">
        <v>30</v>
      </c>
      <c r="E19" s="1069">
        <v>60.8712871</v>
      </c>
      <c r="F19" s="1070">
        <v>56</v>
      </c>
      <c r="G19" s="1069">
        <v>45.012987</v>
      </c>
      <c r="H19" s="1070">
        <v>45</v>
      </c>
      <c r="I19" s="81"/>
      <c r="J19" s="81"/>
    </row>
    <row r="20" spans="1:10" ht="15" customHeight="1">
      <c r="A20" s="305" t="s">
        <v>243</v>
      </c>
      <c r="B20" s="1060">
        <v>70</v>
      </c>
      <c r="C20" s="1068">
        <v>32.7714286</v>
      </c>
      <c r="D20" s="1057">
        <v>29</v>
      </c>
      <c r="E20" s="1069">
        <v>68.1857143</v>
      </c>
      <c r="F20" s="1070">
        <v>62.5</v>
      </c>
      <c r="G20" s="1069">
        <v>49.24</v>
      </c>
      <c r="H20" s="1070">
        <v>50</v>
      </c>
      <c r="I20" s="81"/>
      <c r="J20" s="81"/>
    </row>
    <row r="21" spans="1:10" ht="15" customHeight="1">
      <c r="A21" s="306" t="s">
        <v>244</v>
      </c>
      <c r="B21" s="1060">
        <v>19</v>
      </c>
      <c r="C21" s="1068">
        <v>32.5263158</v>
      </c>
      <c r="D21" s="1057">
        <v>29</v>
      </c>
      <c r="E21" s="1069">
        <v>59.3684211</v>
      </c>
      <c r="F21" s="1070">
        <v>56</v>
      </c>
      <c r="G21" s="1069">
        <v>40.1818182</v>
      </c>
      <c r="H21" s="1070">
        <v>47</v>
      </c>
      <c r="I21" s="81"/>
      <c r="J21" s="81"/>
    </row>
    <row r="22" spans="1:10" ht="32.25" customHeight="1">
      <c r="A22" s="307" t="s">
        <v>778</v>
      </c>
      <c r="B22" s="630">
        <v>431</v>
      </c>
      <c r="C22" s="1073">
        <v>30.8259861</v>
      </c>
      <c r="D22" s="1058">
        <v>29</v>
      </c>
      <c r="E22" s="1074">
        <v>61.2575406</v>
      </c>
      <c r="F22" s="1075">
        <v>57</v>
      </c>
      <c r="G22" s="1074">
        <v>48.9156977</v>
      </c>
      <c r="H22" s="1075">
        <v>48</v>
      </c>
      <c r="I22" s="81"/>
      <c r="J22" s="81"/>
    </row>
    <row r="23" spans="1:10" ht="15" customHeight="1">
      <c r="A23" s="308" t="s">
        <v>238</v>
      </c>
      <c r="B23" s="1060">
        <v>114</v>
      </c>
      <c r="C23" s="1069">
        <v>29.3157895</v>
      </c>
      <c r="D23" s="1070">
        <v>28</v>
      </c>
      <c r="E23" s="1069">
        <v>58.377193</v>
      </c>
      <c r="F23" s="1070">
        <v>56</v>
      </c>
      <c r="G23" s="1069">
        <v>50.8314607</v>
      </c>
      <c r="H23" s="1070">
        <v>48</v>
      </c>
      <c r="I23" s="81"/>
      <c r="J23" s="81"/>
    </row>
    <row r="24" spans="1:10" ht="15" customHeight="1">
      <c r="A24" s="308" t="s">
        <v>239</v>
      </c>
      <c r="B24" s="1060">
        <v>130</v>
      </c>
      <c r="C24" s="1069">
        <v>30.1923077</v>
      </c>
      <c r="D24" s="1070">
        <v>29</v>
      </c>
      <c r="E24" s="1069">
        <v>61.9846154</v>
      </c>
      <c r="F24" s="1070">
        <v>58.5</v>
      </c>
      <c r="G24" s="1069">
        <v>49.6090909</v>
      </c>
      <c r="H24" s="1070">
        <v>50</v>
      </c>
      <c r="I24" s="81"/>
      <c r="J24" s="81"/>
    </row>
    <row r="25" spans="1:10" ht="15" customHeight="1">
      <c r="A25" s="308" t="s">
        <v>240</v>
      </c>
      <c r="B25" s="1060">
        <v>53</v>
      </c>
      <c r="C25" s="1069">
        <v>31.8113208</v>
      </c>
      <c r="D25" s="1070">
        <v>30</v>
      </c>
      <c r="E25" s="1069">
        <v>63.4150943</v>
      </c>
      <c r="F25" s="1070">
        <v>60</v>
      </c>
      <c r="G25" s="1069">
        <v>47.804878</v>
      </c>
      <c r="H25" s="1070">
        <v>48</v>
      </c>
      <c r="I25" s="81"/>
      <c r="J25" s="81"/>
    </row>
    <row r="26" spans="1:10" ht="15" customHeight="1">
      <c r="A26" s="308" t="s">
        <v>241</v>
      </c>
      <c r="B26" s="1060">
        <v>28</v>
      </c>
      <c r="C26" s="1069">
        <v>30.8571429</v>
      </c>
      <c r="D26" s="1070">
        <v>29</v>
      </c>
      <c r="E26" s="1069">
        <v>58.8571429</v>
      </c>
      <c r="F26" s="1070">
        <v>55.5</v>
      </c>
      <c r="G26" s="1069">
        <v>46.2608696</v>
      </c>
      <c r="H26" s="1070">
        <v>48</v>
      </c>
      <c r="I26" s="81"/>
      <c r="J26" s="81"/>
    </row>
    <row r="27" spans="1:10" ht="15" customHeight="1">
      <c r="A27" s="308" t="s">
        <v>242</v>
      </c>
      <c r="B27" s="1060">
        <v>61</v>
      </c>
      <c r="C27" s="1069">
        <v>32.0983607</v>
      </c>
      <c r="D27" s="1070">
        <v>31</v>
      </c>
      <c r="E27" s="1069">
        <v>60.9672131</v>
      </c>
      <c r="F27" s="1070">
        <v>56</v>
      </c>
      <c r="G27" s="1069">
        <v>46.4</v>
      </c>
      <c r="H27" s="1070">
        <v>48</v>
      </c>
      <c r="I27" s="81"/>
      <c r="J27" s="81"/>
    </row>
    <row r="28" spans="1:10" ht="15" customHeight="1">
      <c r="A28" s="308" t="s">
        <v>243</v>
      </c>
      <c r="B28" s="1060">
        <v>36</v>
      </c>
      <c r="C28" s="1069">
        <v>33.1111111</v>
      </c>
      <c r="D28" s="1070">
        <v>29</v>
      </c>
      <c r="E28" s="1069">
        <v>68.5833333</v>
      </c>
      <c r="F28" s="1070">
        <v>64</v>
      </c>
      <c r="G28" s="1069">
        <v>49</v>
      </c>
      <c r="H28" s="1070">
        <v>49</v>
      </c>
      <c r="I28" s="81"/>
      <c r="J28" s="81"/>
    </row>
    <row r="29" spans="1:10" ht="15" customHeight="1">
      <c r="A29" s="309" t="s">
        <v>244</v>
      </c>
      <c r="B29" s="1060">
        <v>9</v>
      </c>
      <c r="C29" s="1069">
        <v>35.4444444</v>
      </c>
      <c r="D29" s="1070">
        <v>29</v>
      </c>
      <c r="E29" s="1069">
        <v>54.6666667</v>
      </c>
      <c r="F29" s="1070">
        <v>55</v>
      </c>
      <c r="G29" s="1069">
        <v>44.75</v>
      </c>
      <c r="H29" s="1070">
        <v>47.5</v>
      </c>
      <c r="I29" s="81"/>
      <c r="J29" s="81"/>
    </row>
    <row r="30" spans="1:10" ht="32.25" customHeight="1">
      <c r="A30" s="307" t="s">
        <v>779</v>
      </c>
      <c r="B30" s="630">
        <v>267</v>
      </c>
      <c r="C30" s="1073">
        <v>30.0187266</v>
      </c>
      <c r="D30" s="1058">
        <v>28</v>
      </c>
      <c r="E30" s="1074">
        <v>60.82397</v>
      </c>
      <c r="F30" s="1075">
        <v>56</v>
      </c>
      <c r="G30" s="1074">
        <v>48.1674419</v>
      </c>
      <c r="H30" s="1075">
        <v>48</v>
      </c>
      <c r="I30" s="81"/>
      <c r="J30" s="81"/>
    </row>
    <row r="31" spans="1:10" ht="15" customHeight="1">
      <c r="A31" s="308" t="s">
        <v>238</v>
      </c>
      <c r="B31" s="1060">
        <v>76</v>
      </c>
      <c r="C31" s="1069">
        <v>29.0526316</v>
      </c>
      <c r="D31" s="1070">
        <v>28</v>
      </c>
      <c r="E31" s="1069">
        <v>60.2894737</v>
      </c>
      <c r="F31" s="1070">
        <v>55.5</v>
      </c>
      <c r="G31" s="1069">
        <v>50.7619048</v>
      </c>
      <c r="H31" s="1070">
        <v>48</v>
      </c>
      <c r="I31" s="81"/>
      <c r="J31" s="81"/>
    </row>
    <row r="32" spans="1:10" ht="15" customHeight="1">
      <c r="A32" s="308" t="s">
        <v>239</v>
      </c>
      <c r="B32" s="1060">
        <v>27</v>
      </c>
      <c r="C32" s="1069">
        <v>29.7407407</v>
      </c>
      <c r="D32" s="1070">
        <v>28</v>
      </c>
      <c r="E32" s="1069">
        <v>58.5925926</v>
      </c>
      <c r="F32" s="1070">
        <v>56</v>
      </c>
      <c r="G32" s="1069">
        <v>45.25</v>
      </c>
      <c r="H32" s="1070">
        <v>48</v>
      </c>
      <c r="I32" s="81"/>
      <c r="J32" s="81"/>
    </row>
    <row r="33" spans="1:10" ht="15" customHeight="1">
      <c r="A33" s="308" t="s">
        <v>240</v>
      </c>
      <c r="B33" s="1060">
        <v>58</v>
      </c>
      <c r="C33" s="1069">
        <v>30.0517241</v>
      </c>
      <c r="D33" s="1070">
        <v>28.5</v>
      </c>
      <c r="E33" s="1069">
        <v>60.4310345</v>
      </c>
      <c r="F33" s="1070">
        <v>60</v>
      </c>
      <c r="G33" s="1069">
        <v>52.1836735</v>
      </c>
      <c r="H33" s="1070">
        <v>54</v>
      </c>
      <c r="I33" s="81"/>
      <c r="J33" s="81"/>
    </row>
    <row r="34" spans="1:10" ht="15" customHeight="1">
      <c r="A34" s="308" t="s">
        <v>241</v>
      </c>
      <c r="B34" s="1060">
        <v>24</v>
      </c>
      <c r="C34" s="1069">
        <v>30.1666667</v>
      </c>
      <c r="D34" s="1070">
        <v>29</v>
      </c>
      <c r="E34" s="1069">
        <v>58.0416667</v>
      </c>
      <c r="F34" s="1070">
        <v>54</v>
      </c>
      <c r="G34" s="1069">
        <v>43.3478261</v>
      </c>
      <c r="H34" s="1070">
        <v>48</v>
      </c>
      <c r="I34" s="81"/>
      <c r="J34" s="81"/>
    </row>
    <row r="35" spans="1:10" ht="15" customHeight="1">
      <c r="A35" s="308" t="s">
        <v>242</v>
      </c>
      <c r="B35" s="1060">
        <v>40</v>
      </c>
      <c r="C35" s="1069">
        <v>30.2</v>
      </c>
      <c r="D35" s="1070">
        <v>29</v>
      </c>
      <c r="E35" s="1069">
        <v>60.725</v>
      </c>
      <c r="F35" s="1070">
        <v>57</v>
      </c>
      <c r="G35" s="1069">
        <v>42.4444444</v>
      </c>
      <c r="H35" s="1070">
        <v>45</v>
      </c>
      <c r="I35" s="81"/>
      <c r="J35" s="81"/>
    </row>
    <row r="36" spans="1:10" ht="15" customHeight="1">
      <c r="A36" s="308" t="s">
        <v>243</v>
      </c>
      <c r="B36" s="1060">
        <v>32</v>
      </c>
      <c r="C36" s="1069">
        <v>32.1875</v>
      </c>
      <c r="D36" s="1070">
        <v>29</v>
      </c>
      <c r="E36" s="1069">
        <v>66.03125</v>
      </c>
      <c r="F36" s="1070">
        <v>59</v>
      </c>
      <c r="G36" s="1069">
        <v>50.4090909</v>
      </c>
      <c r="H36" s="1070">
        <v>50</v>
      </c>
      <c r="I36" s="81"/>
      <c r="J36" s="81"/>
    </row>
    <row r="37" spans="1:10" ht="15" customHeight="1">
      <c r="A37" s="309" t="s">
        <v>244</v>
      </c>
      <c r="B37" s="1060">
        <v>10</v>
      </c>
      <c r="C37" s="1069">
        <v>29.9</v>
      </c>
      <c r="D37" s="1070">
        <v>29</v>
      </c>
      <c r="E37" s="1069">
        <v>63.6</v>
      </c>
      <c r="F37" s="1070">
        <v>61</v>
      </c>
      <c r="G37" s="1069">
        <v>37.5714286</v>
      </c>
      <c r="H37" s="1070">
        <v>40</v>
      </c>
      <c r="I37" s="81"/>
      <c r="J37" s="81"/>
    </row>
    <row r="38" spans="1:10" ht="25.5">
      <c r="A38" s="1045" t="s">
        <v>780</v>
      </c>
      <c r="B38" s="630">
        <v>2</v>
      </c>
      <c r="C38" s="630"/>
      <c r="D38" s="630"/>
      <c r="E38" s="630"/>
      <c r="F38" s="630"/>
      <c r="G38" s="1071"/>
      <c r="H38" s="1072"/>
      <c r="I38" s="81"/>
      <c r="J38" s="81"/>
    </row>
    <row r="39" spans="1:10" ht="15" customHeight="1">
      <c r="A39" s="310" t="s">
        <v>238</v>
      </c>
      <c r="B39" s="1060">
        <v>0</v>
      </c>
      <c r="C39" s="630"/>
      <c r="D39" s="630"/>
      <c r="E39" s="630"/>
      <c r="F39" s="630"/>
      <c r="G39" s="1071"/>
      <c r="H39" s="1072"/>
      <c r="I39" s="81"/>
      <c r="J39" s="81"/>
    </row>
    <row r="40" spans="1:10" ht="15" customHeight="1">
      <c r="A40" s="310" t="s">
        <v>239</v>
      </c>
      <c r="B40" s="1060">
        <v>0</v>
      </c>
      <c r="C40" s="630"/>
      <c r="D40" s="630"/>
      <c r="E40" s="630"/>
      <c r="F40" s="630"/>
      <c r="G40" s="1071"/>
      <c r="H40" s="1072"/>
      <c r="I40" s="81"/>
      <c r="J40" s="81"/>
    </row>
    <row r="41" spans="1:10" ht="15" customHeight="1">
      <c r="A41" s="310" t="s">
        <v>240</v>
      </c>
      <c r="B41" s="1060">
        <v>0</v>
      </c>
      <c r="C41" s="630"/>
      <c r="D41" s="630"/>
      <c r="E41" s="630"/>
      <c r="F41" s="630"/>
      <c r="G41" s="1071"/>
      <c r="H41" s="1072"/>
      <c r="I41" s="81"/>
      <c r="J41" s="81"/>
    </row>
    <row r="42" spans="1:10" ht="15" customHeight="1">
      <c r="A42" s="310" t="s">
        <v>241</v>
      </c>
      <c r="B42" s="1060">
        <v>0</v>
      </c>
      <c r="C42" s="630"/>
      <c r="D42" s="630"/>
      <c r="E42" s="630"/>
      <c r="F42" s="630"/>
      <c r="G42" s="1071"/>
      <c r="H42" s="1072"/>
      <c r="I42" s="81"/>
      <c r="J42" s="81"/>
    </row>
    <row r="43" spans="1:10" ht="15" customHeight="1">
      <c r="A43" s="310" t="s">
        <v>242</v>
      </c>
      <c r="B43" s="1060">
        <v>0</v>
      </c>
      <c r="C43" s="630"/>
      <c r="D43" s="630"/>
      <c r="E43" s="630"/>
      <c r="F43" s="630"/>
      <c r="G43" s="1071"/>
      <c r="H43" s="1072"/>
      <c r="I43" s="81"/>
      <c r="J43" s="81"/>
    </row>
    <row r="44" spans="1:10" ht="15" customHeight="1">
      <c r="A44" s="310" t="s">
        <v>243</v>
      </c>
      <c r="B44" s="1060">
        <v>2</v>
      </c>
      <c r="C44" s="630"/>
      <c r="D44" s="630"/>
      <c r="E44" s="630"/>
      <c r="F44" s="630"/>
      <c r="G44" s="1071"/>
      <c r="H44" s="1072"/>
      <c r="I44" s="81"/>
      <c r="J44" s="81"/>
    </row>
    <row r="45" spans="1:10" ht="15" customHeight="1">
      <c r="A45" s="311" t="s">
        <v>244</v>
      </c>
      <c r="B45" s="1060">
        <v>0</v>
      </c>
      <c r="C45" s="630"/>
      <c r="D45" s="630"/>
      <c r="E45" s="630"/>
      <c r="F45" s="630"/>
      <c r="G45" s="1071"/>
      <c r="H45" s="1072"/>
      <c r="I45" s="81"/>
      <c r="J45" s="81"/>
    </row>
    <row r="46" spans="1:10" ht="15" customHeight="1">
      <c r="A46" s="703" t="s">
        <v>674</v>
      </c>
      <c r="B46" s="81"/>
      <c r="C46" s="81"/>
      <c r="D46" s="81"/>
      <c r="E46" s="81"/>
      <c r="F46" s="81"/>
      <c r="G46" s="81"/>
      <c r="H46" s="81"/>
      <c r="I46" s="81"/>
      <c r="J46" s="81"/>
    </row>
    <row r="47" spans="1:10" ht="15" customHeight="1">
      <c r="A47" s="703"/>
      <c r="B47" s="81"/>
      <c r="C47" s="81"/>
      <c r="D47" s="81"/>
      <c r="E47" s="81"/>
      <c r="F47" s="81"/>
      <c r="G47" s="81"/>
      <c r="H47" s="81"/>
      <c r="I47" s="81"/>
      <c r="J47" s="81"/>
    </row>
    <row r="48" spans="1:10" ht="15" customHeight="1">
      <c r="A48" s="81"/>
      <c r="B48" s="81"/>
      <c r="C48" s="81"/>
      <c r="D48" s="81"/>
      <c r="E48" s="81"/>
      <c r="F48" s="81"/>
      <c r="G48" s="81"/>
      <c r="H48" s="81"/>
      <c r="I48" s="81"/>
      <c r="J48" s="81"/>
    </row>
    <row r="49" spans="1:10" ht="15" customHeight="1">
      <c r="A49" s="84" t="s">
        <v>32</v>
      </c>
      <c r="B49" s="66"/>
      <c r="C49" s="67"/>
      <c r="D49" s="67"/>
      <c r="E49" s="67"/>
      <c r="F49" s="67"/>
      <c r="G49" s="67"/>
      <c r="H49" s="67"/>
      <c r="I49" s="81"/>
      <c r="J49" s="81"/>
    </row>
    <row r="50" spans="1:10" ht="15" customHeight="1">
      <c r="A50" s="81"/>
      <c r="B50" s="68"/>
      <c r="C50" s="69"/>
      <c r="D50" s="69"/>
      <c r="E50" s="69"/>
      <c r="F50" s="69"/>
      <c r="G50" s="69"/>
      <c r="H50" s="69"/>
      <c r="I50" s="81"/>
      <c r="J50" s="81"/>
    </row>
    <row r="51" spans="1:10" ht="15" customHeight="1">
      <c r="A51" s="81"/>
      <c r="B51" s="68"/>
      <c r="C51" s="69"/>
      <c r="D51" s="69"/>
      <c r="E51" s="69"/>
      <c r="F51" s="69"/>
      <c r="G51" s="69"/>
      <c r="H51" s="69"/>
      <c r="I51" s="81"/>
      <c r="J51" s="81"/>
    </row>
    <row r="52" spans="1:10" ht="15" customHeight="1">
      <c r="A52" s="81"/>
      <c r="B52" s="68"/>
      <c r="C52" s="69"/>
      <c r="D52" s="69"/>
      <c r="E52" s="69"/>
      <c r="F52" s="69"/>
      <c r="G52" s="69"/>
      <c r="H52" s="69"/>
      <c r="I52" s="81"/>
      <c r="J52" s="81"/>
    </row>
    <row r="53" spans="1:10" ht="15" customHeight="1">
      <c r="A53" s="81"/>
      <c r="B53" s="81"/>
      <c r="C53" s="81"/>
      <c r="D53" s="81"/>
      <c r="E53" s="81"/>
      <c r="F53" s="81"/>
      <c r="G53" s="81"/>
      <c r="H53" s="81"/>
      <c r="I53" s="81"/>
      <c r="J53" s="81"/>
    </row>
    <row r="54" spans="1:10" ht="15" customHeight="1">
      <c r="A54" s="84" t="s">
        <v>33</v>
      </c>
      <c r="B54" s="66" t="s">
        <v>849</v>
      </c>
      <c r="C54" s="67"/>
      <c r="D54" s="67"/>
      <c r="E54" s="67"/>
      <c r="F54" s="67"/>
      <c r="G54" s="67"/>
      <c r="H54" s="67"/>
      <c r="I54" s="81"/>
      <c r="J54" s="81"/>
    </row>
    <row r="55" spans="1:10" ht="15" customHeight="1">
      <c r="A55" s="81"/>
      <c r="B55" s="68"/>
      <c r="C55" s="69"/>
      <c r="D55" s="69"/>
      <c r="E55" s="69"/>
      <c r="F55" s="69"/>
      <c r="G55" s="69"/>
      <c r="H55" s="69"/>
      <c r="I55" s="81"/>
      <c r="J55" s="81"/>
    </row>
    <row r="56" spans="1:10" ht="15" customHeight="1">
      <c r="A56" s="81"/>
      <c r="B56" s="68" t="s">
        <v>850</v>
      </c>
      <c r="C56" s="69"/>
      <c r="D56" s="69"/>
      <c r="E56" s="69"/>
      <c r="F56" s="69"/>
      <c r="G56" s="69"/>
      <c r="H56" s="69"/>
      <c r="I56" s="81"/>
      <c r="J56" s="81"/>
    </row>
    <row r="57" spans="1:10" ht="15" customHeight="1">
      <c r="A57" s="81"/>
      <c r="B57" s="68" t="s">
        <v>654</v>
      </c>
      <c r="C57" s="69"/>
      <c r="D57" s="69"/>
      <c r="E57" s="69"/>
      <c r="F57" s="69"/>
      <c r="G57" s="69"/>
      <c r="H57" s="69"/>
      <c r="I57" s="81"/>
      <c r="J57" s="81"/>
    </row>
    <row r="58" spans="1:11" ht="15" customHeight="1">
      <c r="A58" s="81"/>
      <c r="B58" s="81"/>
      <c r="C58" s="81"/>
      <c r="D58" s="81"/>
      <c r="E58" s="81"/>
      <c r="F58" s="81"/>
      <c r="G58" s="81"/>
      <c r="H58" s="81"/>
      <c r="I58" s="81"/>
      <c r="J58" s="81"/>
      <c r="K58"/>
    </row>
    <row r="59" spans="1:26" ht="12.75">
      <c r="A59" s="84" t="s">
        <v>669</v>
      </c>
      <c r="B59" s="638" t="s">
        <v>589</v>
      </c>
      <c r="C59" s="81"/>
      <c r="D59" s="81"/>
      <c r="E59" s="81"/>
      <c r="F59" s="81"/>
      <c r="G59" s="81"/>
      <c r="H59" s="81"/>
      <c r="I59" s="81"/>
      <c r="J59" s="81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2.75">
      <c r="A60" s="680" t="s">
        <v>668</v>
      </c>
      <c r="B60" s="639" t="s">
        <v>593</v>
      </c>
      <c r="C60" s="81"/>
      <c r="D60" s="81"/>
      <c r="E60" s="81"/>
      <c r="F60" s="81"/>
      <c r="G60" s="81"/>
      <c r="H60" s="81"/>
      <c r="I60" s="81"/>
      <c r="J60" s="81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ht="12.75">
      <c r="A61" s="81"/>
      <c r="B61" s="639" t="s">
        <v>594</v>
      </c>
      <c r="C61" s="81"/>
      <c r="D61" s="81"/>
      <c r="E61" s="81"/>
      <c r="F61" s="81"/>
      <c r="G61" s="81"/>
      <c r="H61" s="81"/>
      <c r="I61" s="81"/>
      <c r="J61" s="8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ht="12.75">
      <c r="A62" s="81"/>
      <c r="B62" s="639" t="s">
        <v>653</v>
      </c>
      <c r="C62" s="81"/>
      <c r="D62" s="81"/>
      <c r="E62" s="81"/>
      <c r="F62" s="81"/>
      <c r="G62" s="81"/>
      <c r="H62" s="81"/>
      <c r="I62" s="81"/>
      <c r="J62" s="81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ht="12.7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</sheetData>
  <sheetProtection password="CD9E" sheet="1" selectLockedCells="1"/>
  <mergeCells count="4">
    <mergeCell ref="A12:A13"/>
    <mergeCell ref="C12:D12"/>
    <mergeCell ref="E12:F12"/>
    <mergeCell ref="G12:H12"/>
  </mergeCells>
  <conditionalFormatting sqref="B14 B22 B30 B38">
    <cfRule type="expression" priority="3" dxfId="0">
      <formula>B14&lt;&gt;SUM(B15:B21)</formula>
    </cfRule>
  </conditionalFormatting>
  <conditionalFormatting sqref="C14 E14 C22 E22 C30 E30 C38 E38">
    <cfRule type="expression" priority="2" dxfId="0">
      <formula>"rc&lt;&gt;sumproduct(r[1]c:r[7]c;r[1]c[-1]:r[7]c[-1])"</formula>
    </cfRule>
  </conditionalFormatting>
  <conditionalFormatting sqref="G14 G22 G30 G38">
    <cfRule type="expression" priority="1" dxfId="0">
      <formula>"rc&lt;&gt;sumproduct(r[1]c:r[7]c;r[1]c[-1]:r[7]c[-1])"</formula>
    </cfRule>
  </conditionalFormatting>
  <dataValidations count="1">
    <dataValidation type="list" allowBlank="1" showInputMessage="1" showErrorMessage="1" sqref="B59:B62">
      <formula1>ModelQuest</formula1>
    </dataValidation>
  </dataValidations>
  <hyperlinks>
    <hyperlink ref="A3" location="Cntry!A1" display="Go to country metadata"/>
    <hyperlink ref="A1" location="'List of tables'!A9" display="'List of tables'!A9"/>
  </hyperlinks>
  <printOptions/>
  <pageMargins left="0.51" right="0.47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&amp;LCDH&amp;C &amp;F&amp;R&amp;A</oddHeader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indexed="46"/>
    <pageSetUpPr fitToPage="1"/>
  </sheetPr>
  <dimension ref="A1:J40"/>
  <sheetViews>
    <sheetView showGridLines="0"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57.00390625" style="23" customWidth="1"/>
    <col min="2" max="9" width="11.7109375" style="23" customWidth="1"/>
    <col min="10" max="16384" width="9.140625" style="23" customWidth="1"/>
  </cols>
  <sheetData>
    <row r="1" s="77" customFormat="1" ht="12" customHeight="1">
      <c r="A1" s="18" t="s">
        <v>7</v>
      </c>
    </row>
    <row r="2" s="77" customFormat="1" ht="12" customHeight="1">
      <c r="A2" s="20"/>
    </row>
    <row r="3" s="77" customFormat="1" ht="12" customHeight="1">
      <c r="A3" s="20" t="s">
        <v>8</v>
      </c>
    </row>
    <row r="4" spans="1:10" ht="15" customHeight="1">
      <c r="A4" s="80" t="s">
        <v>223</v>
      </c>
      <c r="B4" s="80"/>
      <c r="C4" s="80"/>
      <c r="D4" s="80"/>
      <c r="E4" s="80"/>
      <c r="F4" s="85"/>
      <c r="G4" s="85"/>
      <c r="H4" s="85"/>
      <c r="I4" s="85"/>
      <c r="J4" s="85"/>
    </row>
    <row r="5" s="138" customFormat="1" ht="15" customHeight="1"/>
    <row r="6" spans="1:10" s="138" customFormat="1" ht="1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5.75">
      <c r="A7" s="82" t="s">
        <v>806</v>
      </c>
      <c r="B7" s="81"/>
      <c r="C7" s="81"/>
      <c r="D7" s="81"/>
      <c r="E7" s="81"/>
      <c r="F7" s="81"/>
      <c r="G7" s="81"/>
      <c r="H7" s="81"/>
      <c r="I7" s="81"/>
      <c r="J7" s="81"/>
    </row>
    <row r="8" spans="1:10" ht="15" customHeight="1">
      <c r="A8" s="83" t="s">
        <v>20</v>
      </c>
      <c r="B8" s="81"/>
      <c r="C8" s="81"/>
      <c r="D8" s="81"/>
      <c r="E8" s="81"/>
      <c r="F8" s="81"/>
      <c r="G8" s="81"/>
      <c r="H8" s="81"/>
      <c r="I8" s="81"/>
      <c r="J8" s="81"/>
    </row>
    <row r="9" spans="1:10" ht="15" customHeight="1">
      <c r="A9" s="292"/>
      <c r="B9" s="293" t="s">
        <v>34</v>
      </c>
      <c r="C9" s="633">
        <v>2009</v>
      </c>
      <c r="D9" s="81"/>
      <c r="E9" s="81"/>
      <c r="F9" s="81"/>
      <c r="G9" s="81"/>
      <c r="H9" s="81"/>
      <c r="I9" s="81"/>
      <c r="J9" s="81"/>
    </row>
    <row r="10" spans="1:10" ht="15" customHeight="1">
      <c r="A10" s="292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5" customHeight="1">
      <c r="A11" s="292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5" customHeight="1">
      <c r="A12" s="294"/>
      <c r="B12" s="295" t="s">
        <v>245</v>
      </c>
      <c r="C12" s="295"/>
      <c r="D12" s="295"/>
      <c r="E12" s="295"/>
      <c r="F12" s="295"/>
      <c r="G12" s="295"/>
      <c r="H12" s="295"/>
      <c r="I12" s="296"/>
      <c r="J12" s="81"/>
    </row>
    <row r="13" spans="1:10" ht="42" customHeight="1">
      <c r="A13" s="297" t="s">
        <v>246</v>
      </c>
      <c r="B13" s="298" t="s">
        <v>238</v>
      </c>
      <c r="C13" s="298" t="s">
        <v>239</v>
      </c>
      <c r="D13" s="298" t="s">
        <v>240</v>
      </c>
      <c r="E13" s="298" t="s">
        <v>241</v>
      </c>
      <c r="F13" s="298" t="s">
        <v>242</v>
      </c>
      <c r="G13" s="298" t="s">
        <v>243</v>
      </c>
      <c r="H13" s="299" t="s">
        <v>244</v>
      </c>
      <c r="I13" s="300" t="s">
        <v>25</v>
      </c>
      <c r="J13" s="81"/>
    </row>
    <row r="14" spans="1:10" ht="15" customHeight="1">
      <c r="A14" s="761" t="s">
        <v>692</v>
      </c>
      <c r="B14" s="630">
        <f>SUM(B15:B22)</f>
        <v>1710</v>
      </c>
      <c r="C14" s="630">
        <f aca="true" t="shared" si="0" ref="C14:I14">SUM(C15:C22)</f>
        <v>951</v>
      </c>
      <c r="D14" s="630">
        <f t="shared" si="0"/>
        <v>797</v>
      </c>
      <c r="E14" s="630">
        <f t="shared" si="0"/>
        <v>322</v>
      </c>
      <c r="F14" s="630">
        <f t="shared" si="0"/>
        <v>623</v>
      </c>
      <c r="G14" s="630">
        <f t="shared" si="0"/>
        <v>512</v>
      </c>
      <c r="H14" s="630">
        <f t="shared" si="0"/>
        <v>175</v>
      </c>
      <c r="I14" s="630">
        <f t="shared" si="0"/>
        <v>5090</v>
      </c>
      <c r="J14" s="81"/>
    </row>
    <row r="15" spans="1:10" ht="15" customHeight="1">
      <c r="A15" s="301" t="s">
        <v>680</v>
      </c>
      <c r="B15" s="630">
        <v>1205</v>
      </c>
      <c r="C15" s="630">
        <v>666</v>
      </c>
      <c r="D15" s="630">
        <v>493</v>
      </c>
      <c r="E15" s="630">
        <v>217</v>
      </c>
      <c r="F15" s="630">
        <v>284</v>
      </c>
      <c r="G15" s="630">
        <v>258</v>
      </c>
      <c r="H15" s="630">
        <v>98</v>
      </c>
      <c r="I15" s="630">
        <v>3221</v>
      </c>
      <c r="J15" s="81"/>
    </row>
    <row r="16" spans="1:10" ht="15" customHeight="1">
      <c r="A16" s="301" t="s">
        <v>681</v>
      </c>
      <c r="B16" s="630">
        <v>26</v>
      </c>
      <c r="C16" s="630">
        <v>17</v>
      </c>
      <c r="D16" s="630">
        <v>12</v>
      </c>
      <c r="E16" s="630">
        <v>7</v>
      </c>
      <c r="F16" s="630">
        <v>5</v>
      </c>
      <c r="G16" s="630">
        <v>8</v>
      </c>
      <c r="H16" s="630">
        <v>3</v>
      </c>
      <c r="I16" s="630">
        <v>78</v>
      </c>
      <c r="J16" s="81"/>
    </row>
    <row r="17" spans="1:10" ht="15" customHeight="1">
      <c r="A17" s="301" t="s">
        <v>247</v>
      </c>
      <c r="B17" s="630">
        <v>326</v>
      </c>
      <c r="C17" s="630">
        <v>182</v>
      </c>
      <c r="D17" s="630">
        <v>133</v>
      </c>
      <c r="E17" s="630">
        <v>70</v>
      </c>
      <c r="F17" s="630">
        <v>231</v>
      </c>
      <c r="G17" s="630">
        <v>116</v>
      </c>
      <c r="H17" s="630">
        <v>28</v>
      </c>
      <c r="I17" s="630">
        <v>1086</v>
      </c>
      <c r="J17" s="81"/>
    </row>
    <row r="18" spans="1:10" ht="15" customHeight="1">
      <c r="A18" s="301" t="s">
        <v>248</v>
      </c>
      <c r="B18" s="630">
        <v>73</v>
      </c>
      <c r="C18" s="630">
        <v>55</v>
      </c>
      <c r="D18" s="630">
        <v>110</v>
      </c>
      <c r="E18" s="630">
        <v>18</v>
      </c>
      <c r="F18" s="630">
        <v>64</v>
      </c>
      <c r="G18" s="630">
        <v>81</v>
      </c>
      <c r="H18" s="630">
        <v>21</v>
      </c>
      <c r="I18" s="630">
        <v>422</v>
      </c>
      <c r="J18" s="81"/>
    </row>
    <row r="19" spans="1:10" ht="15" customHeight="1">
      <c r="A19" s="301" t="s">
        <v>249</v>
      </c>
      <c r="B19" s="630">
        <v>11</v>
      </c>
      <c r="C19" s="630">
        <v>15</v>
      </c>
      <c r="D19" s="630">
        <v>11</v>
      </c>
      <c r="E19" s="630">
        <v>3</v>
      </c>
      <c r="F19" s="630">
        <v>5</v>
      </c>
      <c r="G19" s="630">
        <v>4</v>
      </c>
      <c r="H19" s="630">
        <v>1</v>
      </c>
      <c r="I19" s="630">
        <v>50</v>
      </c>
      <c r="J19" s="81"/>
    </row>
    <row r="20" spans="1:10" ht="15" customHeight="1">
      <c r="A20" s="301" t="s">
        <v>250</v>
      </c>
      <c r="B20" s="630">
        <v>40</v>
      </c>
      <c r="C20" s="630">
        <v>11</v>
      </c>
      <c r="D20" s="630">
        <v>35</v>
      </c>
      <c r="E20" s="630">
        <v>7</v>
      </c>
      <c r="F20" s="630">
        <v>24</v>
      </c>
      <c r="G20" s="630">
        <v>40</v>
      </c>
      <c r="H20" s="630">
        <v>18</v>
      </c>
      <c r="I20" s="630">
        <v>175</v>
      </c>
      <c r="J20" s="81"/>
    </row>
    <row r="21" spans="1:10" ht="15" customHeight="1">
      <c r="A21" s="301" t="s">
        <v>251</v>
      </c>
      <c r="B21" s="630">
        <v>26</v>
      </c>
      <c r="C21" s="630">
        <v>4</v>
      </c>
      <c r="D21" s="630">
        <v>3</v>
      </c>
      <c r="E21" s="630">
        <v>0</v>
      </c>
      <c r="F21" s="630">
        <v>9</v>
      </c>
      <c r="G21" s="630">
        <v>4</v>
      </c>
      <c r="H21" s="630">
        <v>6</v>
      </c>
      <c r="I21" s="630">
        <v>52</v>
      </c>
      <c r="J21" s="81"/>
    </row>
    <row r="22" spans="1:10" ht="15" customHeight="1">
      <c r="A22" s="763" t="s">
        <v>252</v>
      </c>
      <c r="B22" s="630">
        <v>3</v>
      </c>
      <c r="C22" s="630">
        <v>1</v>
      </c>
      <c r="D22" s="630">
        <v>0</v>
      </c>
      <c r="E22" s="630">
        <v>0</v>
      </c>
      <c r="F22" s="630">
        <v>1</v>
      </c>
      <c r="G22" s="630">
        <v>1</v>
      </c>
      <c r="H22" s="630">
        <v>0</v>
      </c>
      <c r="I22" s="630">
        <v>6</v>
      </c>
      <c r="J22" s="81"/>
    </row>
    <row r="23" spans="1:10" ht="15" customHeight="1">
      <c r="A23" s="314" t="s">
        <v>253</v>
      </c>
      <c r="B23" s="498">
        <v>1608</v>
      </c>
      <c r="C23" s="499">
        <v>916</v>
      </c>
      <c r="D23" s="499">
        <v>766</v>
      </c>
      <c r="E23" s="499">
        <v>307</v>
      </c>
      <c r="F23" s="499">
        <v>565</v>
      </c>
      <c r="G23" s="499">
        <v>457</v>
      </c>
      <c r="H23" s="762">
        <v>159</v>
      </c>
      <c r="I23" s="497">
        <v>4778</v>
      </c>
      <c r="J23" s="81"/>
    </row>
    <row r="24" spans="1:10" ht="1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</row>
    <row r="25" spans="1:10" ht="15" customHeight="1">
      <c r="A25" s="81"/>
      <c r="B25" s="81"/>
      <c r="C25" s="81"/>
      <c r="D25" s="81"/>
      <c r="E25" s="81"/>
      <c r="F25" s="81"/>
      <c r="G25" s="81"/>
      <c r="H25" s="81"/>
      <c r="I25" s="81"/>
      <c r="J25" s="81"/>
    </row>
    <row r="26" spans="1:10" ht="15" customHeight="1">
      <c r="A26" s="84" t="s">
        <v>32</v>
      </c>
      <c r="B26" s="66"/>
      <c r="C26" s="67"/>
      <c r="D26" s="67"/>
      <c r="E26" s="67"/>
      <c r="F26" s="67"/>
      <c r="G26" s="67"/>
      <c r="H26" s="67"/>
      <c r="I26" s="67"/>
      <c r="J26" s="81"/>
    </row>
    <row r="27" spans="1:10" ht="15" customHeight="1">
      <c r="A27" s="81"/>
      <c r="B27" s="68"/>
      <c r="C27" s="69"/>
      <c r="D27" s="69"/>
      <c r="E27" s="69"/>
      <c r="F27" s="69"/>
      <c r="G27" s="69"/>
      <c r="H27" s="69"/>
      <c r="I27" s="69"/>
      <c r="J27" s="81"/>
    </row>
    <row r="28" spans="1:10" ht="15" customHeight="1">
      <c r="A28" s="81"/>
      <c r="B28" s="68"/>
      <c r="C28" s="69"/>
      <c r="D28" s="69"/>
      <c r="E28" s="69"/>
      <c r="F28" s="69"/>
      <c r="G28" s="69"/>
      <c r="H28" s="69"/>
      <c r="I28" s="69"/>
      <c r="J28" s="81"/>
    </row>
    <row r="29" spans="1:10" ht="15" customHeight="1">
      <c r="A29" s="81"/>
      <c r="B29" s="68"/>
      <c r="C29" s="69"/>
      <c r="D29" s="69"/>
      <c r="E29" s="69"/>
      <c r="F29" s="69"/>
      <c r="G29" s="69"/>
      <c r="H29" s="69"/>
      <c r="I29" s="69"/>
      <c r="J29" s="81"/>
    </row>
    <row r="30" spans="1:10" ht="1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</row>
    <row r="31" spans="1:10" ht="15" customHeight="1">
      <c r="A31" s="84" t="s">
        <v>33</v>
      </c>
      <c r="B31" s="66" t="s">
        <v>849</v>
      </c>
      <c r="C31" s="67"/>
      <c r="D31" s="67"/>
      <c r="E31" s="67"/>
      <c r="F31" s="67"/>
      <c r="G31" s="67"/>
      <c r="H31" s="67"/>
      <c r="I31" s="67"/>
      <c r="J31" s="81"/>
    </row>
    <row r="32" spans="1:10" ht="15" customHeight="1">
      <c r="A32" s="81"/>
      <c r="B32" s="68"/>
      <c r="C32" s="69"/>
      <c r="D32" s="69"/>
      <c r="E32" s="69"/>
      <c r="F32" s="69"/>
      <c r="G32" s="69"/>
      <c r="H32" s="69"/>
      <c r="I32" s="69"/>
      <c r="J32" s="81"/>
    </row>
    <row r="33" spans="1:10" ht="15" customHeight="1">
      <c r="A33" s="81"/>
      <c r="B33" s="68" t="s">
        <v>850</v>
      </c>
      <c r="C33" s="69"/>
      <c r="D33" s="69"/>
      <c r="E33" s="69"/>
      <c r="F33" s="69"/>
      <c r="G33" s="69"/>
      <c r="H33" s="69"/>
      <c r="I33" s="69"/>
      <c r="J33" s="81"/>
    </row>
    <row r="34" spans="1:10" ht="15" customHeight="1">
      <c r="A34" s="81"/>
      <c r="B34" s="68" t="s">
        <v>846</v>
      </c>
      <c r="C34" s="69"/>
      <c r="D34" s="69"/>
      <c r="E34" s="69"/>
      <c r="F34" s="69"/>
      <c r="G34" s="69"/>
      <c r="H34" s="69"/>
      <c r="I34" s="69"/>
      <c r="J34" s="81"/>
    </row>
    <row r="35" spans="1:10" ht="1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</row>
    <row r="36" spans="1:10" ht="12.75">
      <c r="A36" s="84" t="s">
        <v>675</v>
      </c>
      <c r="B36" s="638" t="s">
        <v>589</v>
      </c>
      <c r="C36" s="81"/>
      <c r="D36" s="81"/>
      <c r="E36" s="81"/>
      <c r="F36" s="81"/>
      <c r="G36" s="81"/>
      <c r="H36" s="81"/>
      <c r="I36" s="81"/>
      <c r="J36" s="81"/>
    </row>
    <row r="37" spans="1:10" ht="12.75">
      <c r="A37" s="680"/>
      <c r="B37" s="639"/>
      <c r="C37" s="81"/>
      <c r="D37" s="81"/>
      <c r="E37" s="81"/>
      <c r="F37" s="81"/>
      <c r="G37" s="81"/>
      <c r="H37" s="81"/>
      <c r="I37" s="81"/>
      <c r="J37" s="81"/>
    </row>
    <row r="38" spans="1:10" ht="12.75">
      <c r="A38" s="81"/>
      <c r="B38" s="639"/>
      <c r="C38" s="81"/>
      <c r="D38" s="81"/>
      <c r="E38" s="81"/>
      <c r="F38" s="81"/>
      <c r="G38" s="81"/>
      <c r="H38" s="81"/>
      <c r="I38" s="81"/>
      <c r="J38" s="81"/>
    </row>
    <row r="39" spans="1:10" ht="12.75">
      <c r="A39" s="81"/>
      <c r="B39" s="639"/>
      <c r="C39" s="81"/>
      <c r="D39" s="81"/>
      <c r="E39" s="81"/>
      <c r="F39" s="81"/>
      <c r="G39" s="81"/>
      <c r="H39" s="81"/>
      <c r="I39" s="81"/>
      <c r="J39" s="81"/>
    </row>
    <row r="40" spans="1:10" ht="12.75">
      <c r="A40" s="81"/>
      <c r="B40" s="81"/>
      <c r="C40" s="81"/>
      <c r="D40" s="81"/>
      <c r="E40" s="81"/>
      <c r="F40" s="81"/>
      <c r="G40" s="81"/>
      <c r="H40" s="81"/>
      <c r="I40" s="81"/>
      <c r="J40" s="81"/>
    </row>
    <row r="41" ht="15" customHeight="1"/>
    <row r="42" ht="15" customHeight="1"/>
    <row r="43" ht="15" customHeight="1"/>
  </sheetData>
  <sheetProtection password="CD9E" sheet="1" selectLockedCells="1"/>
  <conditionalFormatting sqref="I14:I23">
    <cfRule type="expression" priority="2" dxfId="0" stopIfTrue="1">
      <formula>I14&lt;&gt;SUM(B14:H14)</formula>
    </cfRule>
  </conditionalFormatting>
  <conditionalFormatting sqref="B14:I14">
    <cfRule type="expression" priority="1" dxfId="0">
      <formula>B14&lt;&gt;SUM(B15:B22)</formula>
    </cfRule>
  </conditionalFormatting>
  <dataValidations count="1">
    <dataValidation type="list" allowBlank="1" showInputMessage="1" showErrorMessage="1" sqref="B36:B39">
      <formula1>ModelQuest</formula1>
    </dataValidation>
  </dataValidations>
  <hyperlinks>
    <hyperlink ref="A3" location="Cntry!A1" display="Go to country metadata"/>
    <hyperlink ref="A1" location="'List of tables'!A9" display="'List of tables'!A9"/>
  </hyperlinks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landscape" paperSize="9" scale="77" r:id="rId1"/>
  <headerFooter alignWithMargins="0">
    <oddHeader>&amp;LCDH&amp;C &amp;F&amp;R&amp;A</oddHeader>
    <oddFooter>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indexed="42"/>
    <pageSetUpPr fitToPage="1"/>
  </sheetPr>
  <dimension ref="A1:S127"/>
  <sheetViews>
    <sheetView showGridLines="0" zoomScale="80" zoomScaleNormal="80" zoomScalePageLayoutView="0" workbookViewId="0" topLeftCell="A1">
      <selection activeCell="A2" sqref="A2"/>
    </sheetView>
  </sheetViews>
  <sheetFormatPr defaultColWidth="9.140625" defaultRowHeight="15" customHeight="1"/>
  <cols>
    <col min="1" max="1" width="19.28125" style="23" customWidth="1"/>
    <col min="2" max="2" width="11.57421875" style="23" customWidth="1"/>
    <col min="3" max="3" width="9.57421875" style="23" customWidth="1"/>
    <col min="4" max="4" width="11.421875" style="23" customWidth="1"/>
    <col min="5" max="5" width="11.28125" style="23" customWidth="1"/>
    <col min="6" max="7" width="12.57421875" style="23" customWidth="1"/>
    <col min="8" max="8" width="12.140625" style="23" customWidth="1"/>
    <col min="9" max="9" width="11.00390625" style="23" customWidth="1"/>
    <col min="10" max="10" width="12.57421875" style="23" customWidth="1"/>
    <col min="11" max="11" width="11.7109375" style="23" customWidth="1"/>
    <col min="12" max="12" width="13.421875" style="23" customWidth="1"/>
    <col min="13" max="13" width="12.00390625" style="23" customWidth="1"/>
    <col min="14" max="14" width="15.00390625" style="23" customWidth="1"/>
    <col min="15" max="15" width="13.00390625" style="23" customWidth="1"/>
    <col min="16" max="16" width="14.421875" style="23" customWidth="1"/>
    <col min="17" max="17" width="13.00390625" style="23" customWidth="1"/>
    <col min="18" max="18" width="15.7109375" style="23" customWidth="1"/>
    <col min="19" max="26" width="11.7109375" style="23" customWidth="1"/>
    <col min="27" max="16384" width="9.140625" style="23" customWidth="1"/>
  </cols>
  <sheetData>
    <row r="1" s="77" customFormat="1" ht="12" customHeight="1">
      <c r="A1" s="18" t="s">
        <v>7</v>
      </c>
    </row>
    <row r="2" s="77" customFormat="1" ht="12" customHeight="1">
      <c r="A2" s="20"/>
    </row>
    <row r="3" s="77" customFormat="1" ht="12" customHeight="1">
      <c r="A3" s="20" t="s">
        <v>8</v>
      </c>
    </row>
    <row r="4" spans="1:19" ht="15" customHeight="1">
      <c r="A4" s="86" t="s">
        <v>254</v>
      </c>
      <c r="B4" s="86"/>
      <c r="C4" s="86"/>
      <c r="D4" s="86"/>
      <c r="E4" s="86"/>
      <c r="F4" s="86"/>
      <c r="G4" s="86"/>
      <c r="H4" s="86"/>
      <c r="I4" s="86"/>
      <c r="J4" s="87"/>
      <c r="K4" s="87"/>
      <c r="L4" s="87"/>
      <c r="M4" s="87"/>
      <c r="N4" s="87"/>
      <c r="O4" s="87"/>
      <c r="P4" s="87"/>
      <c r="Q4" s="87"/>
      <c r="R4" s="88"/>
      <c r="S4" s="88"/>
    </row>
    <row r="5" s="138" customFormat="1" ht="15" customHeight="1"/>
    <row r="6" spans="1:19" s="138" customFormat="1" ht="15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</row>
    <row r="7" spans="1:19" ht="15" customHeight="1">
      <c r="A7" s="89" t="s">
        <v>807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</row>
    <row r="8" spans="1:19" ht="15" customHeight="1">
      <c r="A8" s="90" t="s">
        <v>20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</row>
    <row r="9" spans="1:19" ht="15" customHeight="1">
      <c r="A9" s="88"/>
      <c r="B9" s="232" t="s">
        <v>34</v>
      </c>
      <c r="C9" s="633">
        <v>2009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</row>
    <row r="10" spans="1:19" ht="15" customHeight="1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88"/>
      <c r="O10" s="88"/>
      <c r="P10" s="88"/>
      <c r="Q10" s="88"/>
      <c r="R10" s="88"/>
      <c r="S10" s="88"/>
    </row>
    <row r="11" spans="1:19" s="256" customFormat="1" ht="15" customHeight="1">
      <c r="A11" s="284"/>
      <c r="B11" s="234" t="s">
        <v>255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6"/>
      <c r="N11" s="259" t="s">
        <v>256</v>
      </c>
      <c r="O11" s="259" t="s">
        <v>257</v>
      </c>
      <c r="P11" s="260" t="s">
        <v>258</v>
      </c>
      <c r="Q11" s="261" t="s">
        <v>42</v>
      </c>
      <c r="R11" s="255"/>
      <c r="S11" s="255"/>
    </row>
    <row r="12" spans="1:19" s="256" customFormat="1" ht="21.75" customHeight="1">
      <c r="A12" s="285" t="s">
        <v>259</v>
      </c>
      <c r="B12" s="238" t="s">
        <v>260</v>
      </c>
      <c r="C12" s="239"/>
      <c r="D12" s="239"/>
      <c r="E12" s="236"/>
      <c r="F12" s="239" t="s">
        <v>261</v>
      </c>
      <c r="G12" s="239"/>
      <c r="H12" s="239"/>
      <c r="I12" s="236"/>
      <c r="J12" s="239" t="s">
        <v>262</v>
      </c>
      <c r="K12" s="239"/>
      <c r="L12" s="239"/>
      <c r="M12" s="236"/>
      <c r="N12" s="263"/>
      <c r="O12" s="264"/>
      <c r="P12" s="265" t="s">
        <v>263</v>
      </c>
      <c r="Q12" s="266"/>
      <c r="R12" s="255"/>
      <c r="S12" s="255"/>
    </row>
    <row r="13" spans="1:19" s="256" customFormat="1" ht="38.25">
      <c r="A13" s="286" t="s">
        <v>264</v>
      </c>
      <c r="B13" s="267" t="s">
        <v>744</v>
      </c>
      <c r="C13" s="268" t="s">
        <v>745</v>
      </c>
      <c r="D13" s="269" t="s">
        <v>265</v>
      </c>
      <c r="E13" s="270" t="s">
        <v>42</v>
      </c>
      <c r="F13" s="268" t="s">
        <v>266</v>
      </c>
      <c r="G13" s="268" t="s">
        <v>267</v>
      </c>
      <c r="H13" s="269" t="s">
        <v>268</v>
      </c>
      <c r="I13" s="270" t="s">
        <v>42</v>
      </c>
      <c r="J13" s="268" t="s">
        <v>269</v>
      </c>
      <c r="K13" s="268" t="s">
        <v>270</v>
      </c>
      <c r="L13" s="269" t="s">
        <v>271</v>
      </c>
      <c r="M13" s="270" t="s">
        <v>42</v>
      </c>
      <c r="N13" s="271"/>
      <c r="O13" s="271"/>
      <c r="P13" s="272" t="s">
        <v>272</v>
      </c>
      <c r="Q13" s="273"/>
      <c r="R13" s="255"/>
      <c r="S13" s="255"/>
    </row>
    <row r="14" spans="1:19" s="256" customFormat="1" ht="31.5" customHeight="1">
      <c r="A14" s="709" t="s">
        <v>696</v>
      </c>
      <c r="B14" s="630">
        <v>4090</v>
      </c>
      <c r="C14" s="630">
        <v>213</v>
      </c>
      <c r="D14" s="630">
        <v>210</v>
      </c>
      <c r="E14" s="630">
        <v>4513</v>
      </c>
      <c r="F14" s="630">
        <v>3274</v>
      </c>
      <c r="G14" s="630">
        <v>941</v>
      </c>
      <c r="H14" s="630">
        <v>298</v>
      </c>
      <c r="I14" s="630">
        <v>4513</v>
      </c>
      <c r="J14" s="630">
        <v>3541</v>
      </c>
      <c r="K14" s="630">
        <v>416</v>
      </c>
      <c r="L14" s="630">
        <v>556</v>
      </c>
      <c r="M14" s="630">
        <v>4513</v>
      </c>
      <c r="N14" s="630">
        <v>69</v>
      </c>
      <c r="O14" s="630">
        <v>69</v>
      </c>
      <c r="P14" s="630">
        <v>127</v>
      </c>
      <c r="Q14" s="630">
        <v>4778</v>
      </c>
      <c r="R14" s="707"/>
      <c r="S14" s="88"/>
    </row>
    <row r="15" spans="1:19" s="256" customFormat="1" ht="15" customHeight="1">
      <c r="A15" s="812" t="s">
        <v>802</v>
      </c>
      <c r="B15" s="630"/>
      <c r="C15" s="630"/>
      <c r="D15" s="630"/>
      <c r="E15" s="630"/>
      <c r="F15" s="630"/>
      <c r="G15" s="630"/>
      <c r="H15" s="630"/>
      <c r="I15" s="630"/>
      <c r="J15" s="630"/>
      <c r="K15" s="630"/>
      <c r="L15" s="630"/>
      <c r="M15" s="630"/>
      <c r="N15" s="630"/>
      <c r="O15" s="630"/>
      <c r="P15" s="630"/>
      <c r="Q15" s="630"/>
      <c r="R15" s="707"/>
      <c r="S15" s="88"/>
    </row>
    <row r="16" spans="1:19" s="256" customFormat="1" ht="15" customHeight="1">
      <c r="A16" s="744" t="s">
        <v>686</v>
      </c>
      <c r="B16" s="630">
        <v>4090</v>
      </c>
      <c r="C16" s="630">
        <v>213</v>
      </c>
      <c r="D16" s="630">
        <v>210</v>
      </c>
      <c r="E16" s="630">
        <v>4513</v>
      </c>
      <c r="F16" s="630">
        <v>3274</v>
      </c>
      <c r="G16" s="630">
        <v>941</v>
      </c>
      <c r="H16" s="630">
        <v>298</v>
      </c>
      <c r="I16" s="630">
        <v>4513</v>
      </c>
      <c r="J16" s="630">
        <v>3541</v>
      </c>
      <c r="K16" s="630">
        <v>416</v>
      </c>
      <c r="L16" s="630">
        <v>556</v>
      </c>
      <c r="M16" s="630">
        <v>4513</v>
      </c>
      <c r="N16" s="630">
        <v>69</v>
      </c>
      <c r="O16" s="630">
        <v>69</v>
      </c>
      <c r="P16" s="630">
        <v>127</v>
      </c>
      <c r="Q16" s="630">
        <v>4778</v>
      </c>
      <c r="R16" s="255"/>
      <c r="S16" s="88"/>
    </row>
    <row r="17" spans="1:19" s="256" customFormat="1" ht="15" customHeight="1">
      <c r="A17" s="747">
        <v>1990</v>
      </c>
      <c r="B17" s="630">
        <v>49</v>
      </c>
      <c r="C17" s="630">
        <v>1</v>
      </c>
      <c r="D17" s="630">
        <v>3</v>
      </c>
      <c r="E17" s="630">
        <v>53</v>
      </c>
      <c r="F17" s="630">
        <v>47</v>
      </c>
      <c r="G17" s="630">
        <v>2</v>
      </c>
      <c r="H17" s="630">
        <v>4</v>
      </c>
      <c r="I17" s="630">
        <v>53</v>
      </c>
      <c r="J17" s="630">
        <v>45</v>
      </c>
      <c r="K17" s="630">
        <v>4</v>
      </c>
      <c r="L17" s="630">
        <v>4</v>
      </c>
      <c r="M17" s="630">
        <v>53</v>
      </c>
      <c r="N17" s="630">
        <v>1</v>
      </c>
      <c r="O17" s="630">
        <v>3</v>
      </c>
      <c r="P17" s="630">
        <v>3</v>
      </c>
      <c r="Q17" s="630">
        <v>60</v>
      </c>
      <c r="R17" s="255"/>
      <c r="S17" s="88"/>
    </row>
    <row r="18" spans="1:19" s="256" customFormat="1" ht="15" customHeight="1">
      <c r="A18" s="747">
        <v>1991</v>
      </c>
      <c r="B18" s="630">
        <v>114</v>
      </c>
      <c r="C18" s="630">
        <v>9</v>
      </c>
      <c r="D18" s="630">
        <v>3</v>
      </c>
      <c r="E18" s="630">
        <v>126</v>
      </c>
      <c r="F18" s="630">
        <v>115</v>
      </c>
      <c r="G18" s="630">
        <v>5</v>
      </c>
      <c r="H18" s="630">
        <v>6</v>
      </c>
      <c r="I18" s="630">
        <v>126</v>
      </c>
      <c r="J18" s="630">
        <v>102</v>
      </c>
      <c r="K18" s="630">
        <v>13</v>
      </c>
      <c r="L18" s="630">
        <v>11</v>
      </c>
      <c r="M18" s="630">
        <v>126</v>
      </c>
      <c r="N18" s="630">
        <v>0</v>
      </c>
      <c r="O18" s="630">
        <v>6</v>
      </c>
      <c r="P18" s="630">
        <v>4</v>
      </c>
      <c r="Q18" s="630">
        <v>136</v>
      </c>
      <c r="R18" s="707"/>
      <c r="S18" s="88"/>
    </row>
    <row r="19" spans="1:19" s="256" customFormat="1" ht="15" customHeight="1">
      <c r="A19" s="747">
        <v>1992</v>
      </c>
      <c r="B19" s="630">
        <v>141</v>
      </c>
      <c r="C19" s="630">
        <v>5</v>
      </c>
      <c r="D19" s="630">
        <v>7</v>
      </c>
      <c r="E19" s="630">
        <v>153</v>
      </c>
      <c r="F19" s="630">
        <v>136</v>
      </c>
      <c r="G19" s="630">
        <v>9</v>
      </c>
      <c r="H19" s="630">
        <v>8</v>
      </c>
      <c r="I19" s="630">
        <v>153</v>
      </c>
      <c r="J19" s="630">
        <v>123</v>
      </c>
      <c r="K19" s="630">
        <v>14</v>
      </c>
      <c r="L19" s="630">
        <v>16</v>
      </c>
      <c r="M19" s="630">
        <v>153</v>
      </c>
      <c r="N19" s="630">
        <v>1</v>
      </c>
      <c r="O19" s="630">
        <v>2</v>
      </c>
      <c r="P19" s="630">
        <v>1</v>
      </c>
      <c r="Q19" s="630">
        <v>157</v>
      </c>
      <c r="R19" s="255"/>
      <c r="S19" s="88"/>
    </row>
    <row r="20" spans="1:19" s="256" customFormat="1" ht="15" customHeight="1">
      <c r="A20" s="747">
        <v>1993</v>
      </c>
      <c r="B20" s="630">
        <v>118</v>
      </c>
      <c r="C20" s="630">
        <v>11</v>
      </c>
      <c r="D20" s="630">
        <v>8</v>
      </c>
      <c r="E20" s="630">
        <v>137</v>
      </c>
      <c r="F20" s="630">
        <v>116</v>
      </c>
      <c r="G20" s="630">
        <v>9</v>
      </c>
      <c r="H20" s="630">
        <v>12</v>
      </c>
      <c r="I20" s="630">
        <v>137</v>
      </c>
      <c r="J20" s="630">
        <v>101</v>
      </c>
      <c r="K20" s="630">
        <v>12</v>
      </c>
      <c r="L20" s="630">
        <v>24</v>
      </c>
      <c r="M20" s="630">
        <v>137</v>
      </c>
      <c r="N20" s="630">
        <v>2</v>
      </c>
      <c r="O20" s="630">
        <v>2</v>
      </c>
      <c r="P20" s="630">
        <v>4</v>
      </c>
      <c r="Q20" s="630">
        <v>145</v>
      </c>
      <c r="R20" s="88"/>
      <c r="S20" s="88"/>
    </row>
    <row r="21" spans="1:19" s="256" customFormat="1" ht="15" customHeight="1">
      <c r="A21" s="747">
        <v>1994</v>
      </c>
      <c r="B21" s="630">
        <v>145</v>
      </c>
      <c r="C21" s="630">
        <v>11</v>
      </c>
      <c r="D21" s="630">
        <v>3</v>
      </c>
      <c r="E21" s="630">
        <v>159</v>
      </c>
      <c r="F21" s="630">
        <v>141</v>
      </c>
      <c r="G21" s="630">
        <v>7</v>
      </c>
      <c r="H21" s="630">
        <v>11</v>
      </c>
      <c r="I21" s="630">
        <v>159</v>
      </c>
      <c r="J21" s="630">
        <v>131</v>
      </c>
      <c r="K21" s="630">
        <v>16</v>
      </c>
      <c r="L21" s="630">
        <v>12</v>
      </c>
      <c r="M21" s="630">
        <v>159</v>
      </c>
      <c r="N21" s="630">
        <v>1</v>
      </c>
      <c r="O21" s="630">
        <v>4</v>
      </c>
      <c r="P21" s="630">
        <v>4</v>
      </c>
      <c r="Q21" s="630">
        <v>168</v>
      </c>
      <c r="R21" s="88"/>
      <c r="S21" s="88"/>
    </row>
    <row r="22" spans="1:19" s="256" customFormat="1" ht="15" customHeight="1">
      <c r="A22" s="747">
        <v>1995</v>
      </c>
      <c r="B22" s="630">
        <v>147</v>
      </c>
      <c r="C22" s="630">
        <v>14</v>
      </c>
      <c r="D22" s="630">
        <v>6</v>
      </c>
      <c r="E22" s="630">
        <v>167</v>
      </c>
      <c r="F22" s="630">
        <v>143</v>
      </c>
      <c r="G22" s="630">
        <v>9</v>
      </c>
      <c r="H22" s="630">
        <v>15</v>
      </c>
      <c r="I22" s="630">
        <v>167</v>
      </c>
      <c r="J22" s="630">
        <v>130</v>
      </c>
      <c r="K22" s="630">
        <v>16</v>
      </c>
      <c r="L22" s="630">
        <v>21</v>
      </c>
      <c r="M22" s="630">
        <v>167</v>
      </c>
      <c r="N22" s="630">
        <v>2</v>
      </c>
      <c r="O22" s="630">
        <v>3</v>
      </c>
      <c r="P22" s="630">
        <v>4</v>
      </c>
      <c r="Q22" s="630">
        <v>176</v>
      </c>
      <c r="R22" s="88"/>
      <c r="S22" s="88"/>
    </row>
    <row r="23" spans="1:19" s="256" customFormat="1" ht="15" customHeight="1">
      <c r="A23" s="747">
        <v>1996</v>
      </c>
      <c r="B23" s="630">
        <v>130</v>
      </c>
      <c r="C23" s="630">
        <v>8</v>
      </c>
      <c r="D23" s="630">
        <v>10</v>
      </c>
      <c r="E23" s="630">
        <v>148</v>
      </c>
      <c r="F23" s="630">
        <v>119</v>
      </c>
      <c r="G23" s="630">
        <v>11</v>
      </c>
      <c r="H23" s="630">
        <v>18</v>
      </c>
      <c r="I23" s="630">
        <v>148</v>
      </c>
      <c r="J23" s="630">
        <v>112</v>
      </c>
      <c r="K23" s="630">
        <v>13</v>
      </c>
      <c r="L23" s="630">
        <v>23</v>
      </c>
      <c r="M23" s="630">
        <v>148</v>
      </c>
      <c r="N23" s="630">
        <v>0</v>
      </c>
      <c r="O23" s="630">
        <v>4</v>
      </c>
      <c r="P23" s="630">
        <v>3</v>
      </c>
      <c r="Q23" s="630">
        <v>155</v>
      </c>
      <c r="R23" s="88"/>
      <c r="S23" s="88"/>
    </row>
    <row r="24" spans="1:19" s="256" customFormat="1" ht="15" customHeight="1">
      <c r="A24" s="747">
        <v>1997</v>
      </c>
      <c r="B24" s="630">
        <v>167</v>
      </c>
      <c r="C24" s="630">
        <v>11</v>
      </c>
      <c r="D24" s="630">
        <v>11</v>
      </c>
      <c r="E24" s="630">
        <v>189</v>
      </c>
      <c r="F24" s="630">
        <v>162</v>
      </c>
      <c r="G24" s="630">
        <v>16</v>
      </c>
      <c r="H24" s="630">
        <v>11</v>
      </c>
      <c r="I24" s="630">
        <v>189</v>
      </c>
      <c r="J24" s="630">
        <v>136</v>
      </c>
      <c r="K24" s="630">
        <v>27</v>
      </c>
      <c r="L24" s="630">
        <v>26</v>
      </c>
      <c r="M24" s="630">
        <v>189</v>
      </c>
      <c r="N24" s="630">
        <v>2</v>
      </c>
      <c r="O24" s="630">
        <v>6</v>
      </c>
      <c r="P24" s="630">
        <v>3</v>
      </c>
      <c r="Q24" s="630">
        <v>200</v>
      </c>
      <c r="R24" s="88"/>
      <c r="S24" s="88"/>
    </row>
    <row r="25" spans="1:19" s="256" customFormat="1" ht="15" customHeight="1">
      <c r="A25" s="747">
        <v>1998</v>
      </c>
      <c r="B25" s="630">
        <v>196</v>
      </c>
      <c r="C25" s="630">
        <v>14</v>
      </c>
      <c r="D25" s="630">
        <v>9</v>
      </c>
      <c r="E25" s="630">
        <v>219</v>
      </c>
      <c r="F25" s="630">
        <v>194</v>
      </c>
      <c r="G25" s="630">
        <v>15</v>
      </c>
      <c r="H25" s="630">
        <v>10</v>
      </c>
      <c r="I25" s="630">
        <v>219</v>
      </c>
      <c r="J25" s="630">
        <v>165</v>
      </c>
      <c r="K25" s="630">
        <v>26</v>
      </c>
      <c r="L25" s="630">
        <v>28</v>
      </c>
      <c r="M25" s="630">
        <v>219</v>
      </c>
      <c r="N25" s="630">
        <v>5</v>
      </c>
      <c r="O25" s="630">
        <v>4</v>
      </c>
      <c r="P25" s="630">
        <v>6</v>
      </c>
      <c r="Q25" s="630">
        <v>234</v>
      </c>
      <c r="R25" s="88"/>
      <c r="S25" s="88"/>
    </row>
    <row r="26" spans="1:19" s="256" customFormat="1" ht="15" customHeight="1">
      <c r="A26" s="747">
        <v>1999</v>
      </c>
      <c r="B26" s="630">
        <v>190</v>
      </c>
      <c r="C26" s="630">
        <v>16</v>
      </c>
      <c r="D26" s="630">
        <v>13</v>
      </c>
      <c r="E26" s="630">
        <v>219</v>
      </c>
      <c r="F26" s="630">
        <v>184</v>
      </c>
      <c r="G26" s="630">
        <v>17</v>
      </c>
      <c r="H26" s="630">
        <v>18</v>
      </c>
      <c r="I26" s="630">
        <v>219</v>
      </c>
      <c r="J26" s="630">
        <v>172</v>
      </c>
      <c r="K26" s="630">
        <v>17</v>
      </c>
      <c r="L26" s="630">
        <v>30</v>
      </c>
      <c r="M26" s="630">
        <v>219</v>
      </c>
      <c r="N26" s="630">
        <v>2</v>
      </c>
      <c r="O26" s="630">
        <v>4</v>
      </c>
      <c r="P26" s="630">
        <v>6</v>
      </c>
      <c r="Q26" s="630">
        <v>231</v>
      </c>
      <c r="R26" s="88"/>
      <c r="S26" s="88"/>
    </row>
    <row r="27" spans="1:19" s="256" customFormat="1" ht="15" customHeight="1">
      <c r="A27" s="747">
        <v>2000</v>
      </c>
      <c r="B27" s="630">
        <v>206</v>
      </c>
      <c r="C27" s="630">
        <v>17</v>
      </c>
      <c r="D27" s="630">
        <v>7</v>
      </c>
      <c r="E27" s="630">
        <v>230</v>
      </c>
      <c r="F27" s="630">
        <v>202</v>
      </c>
      <c r="G27" s="630">
        <v>20</v>
      </c>
      <c r="H27" s="630">
        <v>8</v>
      </c>
      <c r="I27" s="630">
        <v>230</v>
      </c>
      <c r="J27" s="630">
        <v>199</v>
      </c>
      <c r="K27" s="630">
        <v>17</v>
      </c>
      <c r="L27" s="630">
        <v>14</v>
      </c>
      <c r="M27" s="630">
        <v>230</v>
      </c>
      <c r="N27" s="630">
        <v>2</v>
      </c>
      <c r="O27" s="630">
        <v>0</v>
      </c>
      <c r="P27" s="630">
        <v>7</v>
      </c>
      <c r="Q27" s="630">
        <v>239</v>
      </c>
      <c r="R27" s="88"/>
      <c r="S27" s="88"/>
    </row>
    <row r="28" spans="1:19" s="256" customFormat="1" ht="15" customHeight="1">
      <c r="A28" s="747">
        <v>2001</v>
      </c>
      <c r="B28" s="630">
        <v>243</v>
      </c>
      <c r="C28" s="630">
        <v>9</v>
      </c>
      <c r="D28" s="630">
        <v>15</v>
      </c>
      <c r="E28" s="630">
        <v>267</v>
      </c>
      <c r="F28" s="630">
        <v>203</v>
      </c>
      <c r="G28" s="630">
        <v>44</v>
      </c>
      <c r="H28" s="630">
        <v>20</v>
      </c>
      <c r="I28" s="630">
        <v>267</v>
      </c>
      <c r="J28" s="630">
        <v>199</v>
      </c>
      <c r="K28" s="630">
        <v>30</v>
      </c>
      <c r="L28" s="630">
        <v>38</v>
      </c>
      <c r="M28" s="630">
        <v>267</v>
      </c>
      <c r="N28" s="630">
        <v>3</v>
      </c>
      <c r="O28" s="630">
        <v>2</v>
      </c>
      <c r="P28" s="630">
        <v>11</v>
      </c>
      <c r="Q28" s="630">
        <v>283</v>
      </c>
      <c r="R28" s="88"/>
      <c r="S28" s="88"/>
    </row>
    <row r="29" spans="1:19" s="256" customFormat="1" ht="15" customHeight="1">
      <c r="A29" s="747">
        <v>2002</v>
      </c>
      <c r="B29" s="630">
        <v>264</v>
      </c>
      <c r="C29" s="630">
        <v>9</v>
      </c>
      <c r="D29" s="630">
        <v>13</v>
      </c>
      <c r="E29" s="630">
        <v>286</v>
      </c>
      <c r="F29" s="630">
        <v>212</v>
      </c>
      <c r="G29" s="630">
        <v>55</v>
      </c>
      <c r="H29" s="630">
        <v>19</v>
      </c>
      <c r="I29" s="630">
        <v>286</v>
      </c>
      <c r="J29" s="630">
        <v>210</v>
      </c>
      <c r="K29" s="630">
        <v>39</v>
      </c>
      <c r="L29" s="630">
        <v>37</v>
      </c>
      <c r="M29" s="630">
        <v>286</v>
      </c>
      <c r="N29" s="630">
        <v>2</v>
      </c>
      <c r="O29" s="630">
        <v>9</v>
      </c>
      <c r="P29" s="630">
        <v>11</v>
      </c>
      <c r="Q29" s="630">
        <v>308</v>
      </c>
      <c r="R29" s="88"/>
      <c r="S29" s="88"/>
    </row>
    <row r="30" spans="1:19" s="256" customFormat="1" ht="15" customHeight="1">
      <c r="A30" s="747">
        <v>2003</v>
      </c>
      <c r="B30" s="630">
        <v>308</v>
      </c>
      <c r="C30" s="630">
        <v>19</v>
      </c>
      <c r="D30" s="630">
        <v>14</v>
      </c>
      <c r="E30" s="630">
        <v>341</v>
      </c>
      <c r="F30" s="630">
        <v>242</v>
      </c>
      <c r="G30" s="630">
        <v>77</v>
      </c>
      <c r="H30" s="630">
        <v>22</v>
      </c>
      <c r="I30" s="630">
        <v>341</v>
      </c>
      <c r="J30" s="630">
        <v>262</v>
      </c>
      <c r="K30" s="630">
        <v>36</v>
      </c>
      <c r="L30" s="630">
        <v>43</v>
      </c>
      <c r="M30" s="630">
        <v>341</v>
      </c>
      <c r="N30" s="630">
        <v>3</v>
      </c>
      <c r="O30" s="630">
        <v>4</v>
      </c>
      <c r="P30" s="630">
        <v>8</v>
      </c>
      <c r="Q30" s="630">
        <v>356</v>
      </c>
      <c r="R30" s="88"/>
      <c r="S30" s="88"/>
    </row>
    <row r="31" spans="1:19" s="256" customFormat="1" ht="15" customHeight="1">
      <c r="A31" s="747">
        <v>2004</v>
      </c>
      <c r="B31" s="630">
        <v>297</v>
      </c>
      <c r="C31" s="630">
        <v>21</v>
      </c>
      <c r="D31" s="630">
        <v>16</v>
      </c>
      <c r="E31" s="630">
        <v>334</v>
      </c>
      <c r="F31" s="630">
        <v>232</v>
      </c>
      <c r="G31" s="630">
        <v>77</v>
      </c>
      <c r="H31" s="630">
        <v>25</v>
      </c>
      <c r="I31" s="630">
        <v>334</v>
      </c>
      <c r="J31" s="630">
        <v>261</v>
      </c>
      <c r="K31" s="630">
        <v>33</v>
      </c>
      <c r="L31" s="630">
        <v>40</v>
      </c>
      <c r="M31" s="630">
        <v>334</v>
      </c>
      <c r="N31" s="630">
        <v>9</v>
      </c>
      <c r="O31" s="630">
        <v>4</v>
      </c>
      <c r="P31" s="630">
        <v>9</v>
      </c>
      <c r="Q31" s="630">
        <v>356</v>
      </c>
      <c r="R31" s="88"/>
      <c r="S31" s="88"/>
    </row>
    <row r="32" spans="1:19" s="256" customFormat="1" ht="15" customHeight="1">
      <c r="A32" s="747">
        <v>2005</v>
      </c>
      <c r="B32" s="630">
        <v>337</v>
      </c>
      <c r="C32" s="630">
        <v>11</v>
      </c>
      <c r="D32" s="630">
        <v>14</v>
      </c>
      <c r="E32" s="630">
        <v>362</v>
      </c>
      <c r="F32" s="630">
        <v>226</v>
      </c>
      <c r="G32" s="630">
        <v>117</v>
      </c>
      <c r="H32" s="630">
        <v>19</v>
      </c>
      <c r="I32" s="630">
        <v>362</v>
      </c>
      <c r="J32" s="630">
        <v>298</v>
      </c>
      <c r="K32" s="630">
        <v>23</v>
      </c>
      <c r="L32" s="630">
        <v>41</v>
      </c>
      <c r="M32" s="630">
        <v>362</v>
      </c>
      <c r="N32" s="630">
        <v>7</v>
      </c>
      <c r="O32" s="630">
        <v>3</v>
      </c>
      <c r="P32" s="630">
        <v>18</v>
      </c>
      <c r="Q32" s="630">
        <v>390</v>
      </c>
      <c r="R32" s="88"/>
      <c r="S32" s="88"/>
    </row>
    <row r="33" spans="1:19" s="256" customFormat="1" ht="15" customHeight="1">
      <c r="A33" s="747">
        <v>2006</v>
      </c>
      <c r="B33" s="630">
        <v>380</v>
      </c>
      <c r="C33" s="630">
        <v>10</v>
      </c>
      <c r="D33" s="630">
        <v>27</v>
      </c>
      <c r="E33" s="630">
        <v>417</v>
      </c>
      <c r="F33" s="630">
        <v>238</v>
      </c>
      <c r="G33" s="630">
        <v>145</v>
      </c>
      <c r="H33" s="630">
        <v>34</v>
      </c>
      <c r="I33" s="630">
        <v>417</v>
      </c>
      <c r="J33" s="630">
        <v>320</v>
      </c>
      <c r="K33" s="630">
        <v>34</v>
      </c>
      <c r="L33" s="630">
        <v>63</v>
      </c>
      <c r="M33" s="630">
        <v>417</v>
      </c>
      <c r="N33" s="630">
        <v>9</v>
      </c>
      <c r="O33" s="630">
        <v>2</v>
      </c>
      <c r="P33" s="630">
        <v>11</v>
      </c>
      <c r="Q33" s="630">
        <v>439</v>
      </c>
      <c r="R33" s="88"/>
      <c r="S33" s="88"/>
    </row>
    <row r="34" spans="1:19" s="256" customFormat="1" ht="15" customHeight="1">
      <c r="A34" s="747">
        <v>2007</v>
      </c>
      <c r="B34" s="630">
        <v>407</v>
      </c>
      <c r="C34" s="630">
        <v>10</v>
      </c>
      <c r="D34" s="630">
        <v>18</v>
      </c>
      <c r="E34" s="630">
        <v>435</v>
      </c>
      <c r="F34" s="630">
        <v>243</v>
      </c>
      <c r="G34" s="630">
        <v>171</v>
      </c>
      <c r="H34" s="630">
        <v>21</v>
      </c>
      <c r="I34" s="630">
        <v>435</v>
      </c>
      <c r="J34" s="630">
        <v>359</v>
      </c>
      <c r="K34" s="630">
        <v>29</v>
      </c>
      <c r="L34" s="630">
        <v>47</v>
      </c>
      <c r="M34" s="630">
        <v>435</v>
      </c>
      <c r="N34" s="630">
        <v>8</v>
      </c>
      <c r="O34" s="630">
        <v>4</v>
      </c>
      <c r="P34" s="630">
        <v>9</v>
      </c>
      <c r="Q34" s="630">
        <v>456</v>
      </c>
      <c r="R34" s="88"/>
      <c r="S34" s="88"/>
    </row>
    <row r="35" spans="1:19" s="256" customFormat="1" ht="15" customHeight="1">
      <c r="A35" s="747">
        <v>2008</v>
      </c>
      <c r="B35" s="630">
        <v>251</v>
      </c>
      <c r="C35" s="630">
        <v>7</v>
      </c>
      <c r="D35" s="630">
        <v>13</v>
      </c>
      <c r="E35" s="630">
        <v>271</v>
      </c>
      <c r="F35" s="630">
        <v>119</v>
      </c>
      <c r="G35" s="630">
        <v>135</v>
      </c>
      <c r="H35" s="630">
        <v>17</v>
      </c>
      <c r="I35" s="630">
        <v>271</v>
      </c>
      <c r="J35" s="630">
        <v>216</v>
      </c>
      <c r="K35" s="630">
        <v>17</v>
      </c>
      <c r="L35" s="630">
        <v>38</v>
      </c>
      <c r="M35" s="630">
        <v>271</v>
      </c>
      <c r="N35" s="630">
        <v>10</v>
      </c>
      <c r="O35" s="630">
        <v>3</v>
      </c>
      <c r="P35" s="630">
        <v>5</v>
      </c>
      <c r="Q35" s="630">
        <v>289</v>
      </c>
      <c r="R35" s="707"/>
      <c r="S35" s="88"/>
    </row>
    <row r="36" spans="1:19" s="256" customFormat="1" ht="15" customHeight="1">
      <c r="A36" s="747">
        <v>2009</v>
      </c>
      <c r="B36" s="1060">
        <v>0</v>
      </c>
      <c r="C36" s="1060">
        <v>0</v>
      </c>
      <c r="D36" s="1060">
        <v>0</v>
      </c>
      <c r="E36" s="1060">
        <v>0</v>
      </c>
      <c r="F36" s="630">
        <v>0</v>
      </c>
      <c r="G36" s="630">
        <v>0</v>
      </c>
      <c r="H36" s="630">
        <v>0</v>
      </c>
      <c r="I36" s="630">
        <v>0</v>
      </c>
      <c r="J36" s="1061">
        <v>0</v>
      </c>
      <c r="K36" s="1061">
        <v>0</v>
      </c>
      <c r="L36" s="1061">
        <v>0</v>
      </c>
      <c r="M36" s="1061">
        <v>0</v>
      </c>
      <c r="N36" s="1061">
        <v>0</v>
      </c>
      <c r="O36" s="1061">
        <v>0</v>
      </c>
      <c r="P36" s="1061">
        <v>0</v>
      </c>
      <c r="Q36" s="1061">
        <v>0</v>
      </c>
      <c r="R36" s="707"/>
      <c r="S36" s="88"/>
    </row>
    <row r="37" spans="1:19" s="256" customFormat="1" ht="15" customHeight="1">
      <c r="A37" s="748" t="s">
        <v>318</v>
      </c>
      <c r="B37" s="630">
        <v>0</v>
      </c>
      <c r="C37" s="630">
        <v>0</v>
      </c>
      <c r="D37" s="630">
        <v>0</v>
      </c>
      <c r="E37" s="630">
        <v>0</v>
      </c>
      <c r="F37" s="630">
        <v>0</v>
      </c>
      <c r="G37" s="630">
        <v>0</v>
      </c>
      <c r="H37" s="630">
        <v>0</v>
      </c>
      <c r="I37" s="630">
        <v>0</v>
      </c>
      <c r="J37" s="630">
        <v>0</v>
      </c>
      <c r="K37" s="630">
        <v>0</v>
      </c>
      <c r="L37" s="630">
        <v>0</v>
      </c>
      <c r="M37" s="630">
        <v>0</v>
      </c>
      <c r="N37" s="630">
        <v>0</v>
      </c>
      <c r="O37" s="630">
        <v>0</v>
      </c>
      <c r="P37" s="630">
        <v>0</v>
      </c>
      <c r="Q37" s="630">
        <v>0</v>
      </c>
      <c r="R37" s="255"/>
      <c r="S37" s="91"/>
    </row>
    <row r="38" spans="1:19" s="256" customFormat="1" ht="31.5" customHeight="1">
      <c r="A38" s="709" t="s">
        <v>676</v>
      </c>
      <c r="B38" s="630">
        <v>2651</v>
      </c>
      <c r="C38" s="630">
        <v>163</v>
      </c>
      <c r="D38" s="630">
        <v>120</v>
      </c>
      <c r="E38" s="630">
        <v>2934</v>
      </c>
      <c r="F38" s="630">
        <v>2202</v>
      </c>
      <c r="G38" s="630">
        <v>551</v>
      </c>
      <c r="H38" s="630">
        <v>181</v>
      </c>
      <c r="I38" s="630">
        <v>2934</v>
      </c>
      <c r="J38" s="630">
        <v>2408</v>
      </c>
      <c r="K38" s="630">
        <v>143</v>
      </c>
      <c r="L38" s="630">
        <v>383</v>
      </c>
      <c r="M38" s="630">
        <v>2934</v>
      </c>
      <c r="N38" s="630">
        <v>35</v>
      </c>
      <c r="O38" s="630">
        <v>35</v>
      </c>
      <c r="P38" s="630">
        <v>90</v>
      </c>
      <c r="Q38" s="630">
        <v>3094</v>
      </c>
      <c r="R38" s="255"/>
      <c r="S38" s="255"/>
    </row>
    <row r="39" spans="1:19" s="256" customFormat="1" ht="15" customHeight="1">
      <c r="A39" s="812" t="s">
        <v>802</v>
      </c>
      <c r="B39" s="630"/>
      <c r="C39" s="630"/>
      <c r="D39" s="630"/>
      <c r="E39" s="630"/>
      <c r="F39" s="630"/>
      <c r="G39" s="630"/>
      <c r="H39" s="630"/>
      <c r="I39" s="630"/>
      <c r="J39" s="630"/>
      <c r="K39" s="630"/>
      <c r="L39" s="630"/>
      <c r="M39" s="630"/>
      <c r="N39" s="630"/>
      <c r="O39" s="630"/>
      <c r="P39" s="630"/>
      <c r="Q39" s="630"/>
      <c r="R39" s="255"/>
      <c r="S39" s="255"/>
    </row>
    <row r="40" spans="1:19" s="710" customFormat="1" ht="15" customHeight="1">
      <c r="A40" s="745" t="s">
        <v>686</v>
      </c>
      <c r="B40" s="630">
        <v>2651</v>
      </c>
      <c r="C40" s="630">
        <v>163</v>
      </c>
      <c r="D40" s="630">
        <v>120</v>
      </c>
      <c r="E40" s="630">
        <v>2934</v>
      </c>
      <c r="F40" s="630">
        <v>2202</v>
      </c>
      <c r="G40" s="630">
        <v>551</v>
      </c>
      <c r="H40" s="630">
        <v>181</v>
      </c>
      <c r="I40" s="630">
        <v>2934</v>
      </c>
      <c r="J40" s="630">
        <v>2408</v>
      </c>
      <c r="K40" s="630">
        <v>143</v>
      </c>
      <c r="L40" s="630">
        <v>383</v>
      </c>
      <c r="M40" s="630">
        <v>2934</v>
      </c>
      <c r="N40" s="630">
        <v>35</v>
      </c>
      <c r="O40" s="630">
        <v>35</v>
      </c>
      <c r="P40" s="630">
        <v>90</v>
      </c>
      <c r="Q40" s="630">
        <v>3094</v>
      </c>
      <c r="R40" s="711"/>
      <c r="S40" s="711"/>
    </row>
    <row r="41" spans="1:19" s="256" customFormat="1" ht="15" customHeight="1">
      <c r="A41" s="706">
        <v>1990</v>
      </c>
      <c r="B41" s="630">
        <v>32</v>
      </c>
      <c r="C41" s="630">
        <v>0</v>
      </c>
      <c r="D41" s="630">
        <v>3</v>
      </c>
      <c r="E41" s="630">
        <v>35</v>
      </c>
      <c r="F41" s="630">
        <v>30</v>
      </c>
      <c r="G41" s="630">
        <v>1</v>
      </c>
      <c r="H41" s="630">
        <v>4</v>
      </c>
      <c r="I41" s="630">
        <v>35</v>
      </c>
      <c r="J41" s="630">
        <v>30</v>
      </c>
      <c r="K41" s="630">
        <v>1</v>
      </c>
      <c r="L41" s="630">
        <v>4</v>
      </c>
      <c r="M41" s="630">
        <v>35</v>
      </c>
      <c r="N41" s="630">
        <v>1</v>
      </c>
      <c r="O41" s="630">
        <v>3</v>
      </c>
      <c r="P41" s="630">
        <v>3</v>
      </c>
      <c r="Q41" s="630">
        <v>42</v>
      </c>
      <c r="R41" s="255"/>
      <c r="S41" s="255"/>
    </row>
    <row r="42" spans="1:19" s="256" customFormat="1" ht="15" customHeight="1">
      <c r="A42" s="706">
        <v>1991</v>
      </c>
      <c r="B42" s="630">
        <v>80</v>
      </c>
      <c r="C42" s="630">
        <v>8</v>
      </c>
      <c r="D42" s="630">
        <v>0</v>
      </c>
      <c r="E42" s="630">
        <v>88</v>
      </c>
      <c r="F42" s="630">
        <v>82</v>
      </c>
      <c r="G42" s="630">
        <v>2</v>
      </c>
      <c r="H42" s="630">
        <v>4</v>
      </c>
      <c r="I42" s="630">
        <v>88</v>
      </c>
      <c r="J42" s="630">
        <v>76</v>
      </c>
      <c r="K42" s="630">
        <v>3</v>
      </c>
      <c r="L42" s="630">
        <v>9</v>
      </c>
      <c r="M42" s="630">
        <v>88</v>
      </c>
      <c r="N42" s="630">
        <v>0</v>
      </c>
      <c r="O42" s="630">
        <v>5</v>
      </c>
      <c r="P42" s="630">
        <v>3</v>
      </c>
      <c r="Q42" s="630">
        <v>96</v>
      </c>
      <c r="R42" s="255"/>
      <c r="S42" s="255"/>
    </row>
    <row r="43" spans="1:19" s="256" customFormat="1" ht="15" customHeight="1">
      <c r="A43" s="706">
        <v>1992</v>
      </c>
      <c r="B43" s="630">
        <v>101</v>
      </c>
      <c r="C43" s="630">
        <v>5</v>
      </c>
      <c r="D43" s="630">
        <v>4</v>
      </c>
      <c r="E43" s="630">
        <v>110</v>
      </c>
      <c r="F43" s="630">
        <v>98</v>
      </c>
      <c r="G43" s="630">
        <v>8</v>
      </c>
      <c r="H43" s="630">
        <v>4</v>
      </c>
      <c r="I43" s="630">
        <v>110</v>
      </c>
      <c r="J43" s="630">
        <v>95</v>
      </c>
      <c r="K43" s="630">
        <v>6</v>
      </c>
      <c r="L43" s="630">
        <v>9</v>
      </c>
      <c r="M43" s="630">
        <v>110</v>
      </c>
      <c r="N43" s="630">
        <v>1</v>
      </c>
      <c r="O43" s="630">
        <v>2</v>
      </c>
      <c r="P43" s="630">
        <v>1</v>
      </c>
      <c r="Q43" s="630">
        <v>114</v>
      </c>
      <c r="R43" s="255"/>
      <c r="S43" s="255"/>
    </row>
    <row r="44" spans="1:19" s="256" customFormat="1" ht="15" customHeight="1">
      <c r="A44" s="706">
        <v>1993</v>
      </c>
      <c r="B44" s="630">
        <v>85</v>
      </c>
      <c r="C44" s="630">
        <v>10</v>
      </c>
      <c r="D44" s="630">
        <v>4</v>
      </c>
      <c r="E44" s="630">
        <v>99</v>
      </c>
      <c r="F44" s="630">
        <v>86</v>
      </c>
      <c r="G44" s="630">
        <v>7</v>
      </c>
      <c r="H44" s="630">
        <v>6</v>
      </c>
      <c r="I44" s="630">
        <v>99</v>
      </c>
      <c r="J44" s="630">
        <v>78</v>
      </c>
      <c r="K44" s="630">
        <v>4</v>
      </c>
      <c r="L44" s="630">
        <v>17</v>
      </c>
      <c r="M44" s="630">
        <v>99</v>
      </c>
      <c r="N44" s="630">
        <v>1</v>
      </c>
      <c r="O44" s="630">
        <v>0</v>
      </c>
      <c r="P44" s="630">
        <v>0</v>
      </c>
      <c r="Q44" s="630">
        <v>100</v>
      </c>
      <c r="R44" s="288"/>
      <c r="S44" s="288"/>
    </row>
    <row r="45" spans="1:19" s="256" customFormat="1" ht="15" customHeight="1">
      <c r="A45" s="706">
        <v>1994</v>
      </c>
      <c r="B45" s="630">
        <v>107</v>
      </c>
      <c r="C45" s="630">
        <v>10</v>
      </c>
      <c r="D45" s="630">
        <v>0</v>
      </c>
      <c r="E45" s="630">
        <v>117</v>
      </c>
      <c r="F45" s="630">
        <v>104</v>
      </c>
      <c r="G45" s="630">
        <v>5</v>
      </c>
      <c r="H45" s="630">
        <v>8</v>
      </c>
      <c r="I45" s="630">
        <v>117</v>
      </c>
      <c r="J45" s="630">
        <v>99</v>
      </c>
      <c r="K45" s="630">
        <v>11</v>
      </c>
      <c r="L45" s="630">
        <v>7</v>
      </c>
      <c r="M45" s="630">
        <v>117</v>
      </c>
      <c r="N45" s="630">
        <v>0</v>
      </c>
      <c r="O45" s="630">
        <v>0</v>
      </c>
      <c r="P45" s="630">
        <v>3</v>
      </c>
      <c r="Q45" s="630">
        <v>120</v>
      </c>
      <c r="R45" s="255"/>
      <c r="S45" s="255"/>
    </row>
    <row r="46" spans="1:19" s="256" customFormat="1" ht="15" customHeight="1">
      <c r="A46" s="706">
        <v>1995</v>
      </c>
      <c r="B46" s="630">
        <v>105</v>
      </c>
      <c r="C46" s="630">
        <v>10</v>
      </c>
      <c r="D46" s="630">
        <v>4</v>
      </c>
      <c r="E46" s="630">
        <v>119</v>
      </c>
      <c r="F46" s="630">
        <v>103</v>
      </c>
      <c r="G46" s="630">
        <v>5</v>
      </c>
      <c r="H46" s="630">
        <v>11</v>
      </c>
      <c r="I46" s="630">
        <v>119</v>
      </c>
      <c r="J46" s="630">
        <v>98</v>
      </c>
      <c r="K46" s="630">
        <v>4</v>
      </c>
      <c r="L46" s="630">
        <v>17</v>
      </c>
      <c r="M46" s="630">
        <v>119</v>
      </c>
      <c r="N46" s="630">
        <v>1</v>
      </c>
      <c r="O46" s="630">
        <v>2</v>
      </c>
      <c r="P46" s="630">
        <v>3</v>
      </c>
      <c r="Q46" s="630">
        <v>125</v>
      </c>
      <c r="R46" s="255"/>
      <c r="S46" s="255"/>
    </row>
    <row r="47" spans="1:19" s="256" customFormat="1" ht="15" customHeight="1">
      <c r="A47" s="706">
        <v>1996</v>
      </c>
      <c r="B47" s="630">
        <v>84</v>
      </c>
      <c r="C47" s="630">
        <v>5</v>
      </c>
      <c r="D47" s="630">
        <v>4</v>
      </c>
      <c r="E47" s="630">
        <v>93</v>
      </c>
      <c r="F47" s="630">
        <v>75</v>
      </c>
      <c r="G47" s="630">
        <v>7</v>
      </c>
      <c r="H47" s="630">
        <v>11</v>
      </c>
      <c r="I47" s="630">
        <v>93</v>
      </c>
      <c r="J47" s="630">
        <v>73</v>
      </c>
      <c r="K47" s="630">
        <v>5</v>
      </c>
      <c r="L47" s="630">
        <v>15</v>
      </c>
      <c r="M47" s="630">
        <v>93</v>
      </c>
      <c r="N47" s="630">
        <v>0</v>
      </c>
      <c r="O47" s="630">
        <v>1</v>
      </c>
      <c r="P47" s="630">
        <v>1</v>
      </c>
      <c r="Q47" s="630">
        <v>95</v>
      </c>
      <c r="R47" s="255"/>
      <c r="S47" s="255"/>
    </row>
    <row r="48" spans="1:19" s="256" customFormat="1" ht="15" customHeight="1">
      <c r="A48" s="706">
        <v>1997</v>
      </c>
      <c r="B48" s="630">
        <v>99</v>
      </c>
      <c r="C48" s="630">
        <v>10</v>
      </c>
      <c r="D48" s="630">
        <v>9</v>
      </c>
      <c r="E48" s="630">
        <v>118</v>
      </c>
      <c r="F48" s="630">
        <v>99</v>
      </c>
      <c r="G48" s="630">
        <v>11</v>
      </c>
      <c r="H48" s="630">
        <v>8</v>
      </c>
      <c r="I48" s="630">
        <v>118</v>
      </c>
      <c r="J48" s="630">
        <v>89</v>
      </c>
      <c r="K48" s="630">
        <v>9</v>
      </c>
      <c r="L48" s="630">
        <v>20</v>
      </c>
      <c r="M48" s="630">
        <v>118</v>
      </c>
      <c r="N48" s="630">
        <v>2</v>
      </c>
      <c r="O48" s="630">
        <v>4</v>
      </c>
      <c r="P48" s="630">
        <v>3</v>
      </c>
      <c r="Q48" s="630">
        <v>127</v>
      </c>
      <c r="R48" s="255"/>
      <c r="S48" s="255"/>
    </row>
    <row r="49" spans="1:19" s="256" customFormat="1" ht="15" customHeight="1">
      <c r="A49" s="706">
        <v>1998</v>
      </c>
      <c r="B49" s="630">
        <v>131</v>
      </c>
      <c r="C49" s="630">
        <v>12</v>
      </c>
      <c r="D49" s="630">
        <v>8</v>
      </c>
      <c r="E49" s="630">
        <v>151</v>
      </c>
      <c r="F49" s="630">
        <v>138</v>
      </c>
      <c r="G49" s="630">
        <v>7</v>
      </c>
      <c r="H49" s="630">
        <v>6</v>
      </c>
      <c r="I49" s="630">
        <v>151</v>
      </c>
      <c r="J49" s="630">
        <v>123</v>
      </c>
      <c r="K49" s="630">
        <v>6</v>
      </c>
      <c r="L49" s="630">
        <v>22</v>
      </c>
      <c r="M49" s="630">
        <v>151</v>
      </c>
      <c r="N49" s="630">
        <v>2</v>
      </c>
      <c r="O49" s="630">
        <v>3</v>
      </c>
      <c r="P49" s="630">
        <v>5</v>
      </c>
      <c r="Q49" s="630">
        <v>161</v>
      </c>
      <c r="R49" s="255"/>
      <c r="S49" s="255"/>
    </row>
    <row r="50" spans="1:19" s="256" customFormat="1" ht="15" customHeight="1">
      <c r="A50" s="706">
        <v>1999</v>
      </c>
      <c r="B50" s="630">
        <v>138</v>
      </c>
      <c r="C50" s="630">
        <v>13</v>
      </c>
      <c r="D50" s="630">
        <v>6</v>
      </c>
      <c r="E50" s="630">
        <v>157</v>
      </c>
      <c r="F50" s="630">
        <v>134</v>
      </c>
      <c r="G50" s="630">
        <v>12</v>
      </c>
      <c r="H50" s="630">
        <v>11</v>
      </c>
      <c r="I50" s="630">
        <v>157</v>
      </c>
      <c r="J50" s="630">
        <v>131</v>
      </c>
      <c r="K50" s="630">
        <v>5</v>
      </c>
      <c r="L50" s="630">
        <v>21</v>
      </c>
      <c r="M50" s="630">
        <v>157</v>
      </c>
      <c r="N50" s="630">
        <v>2</v>
      </c>
      <c r="O50" s="630">
        <v>2</v>
      </c>
      <c r="P50" s="630">
        <v>4</v>
      </c>
      <c r="Q50" s="630">
        <v>165</v>
      </c>
      <c r="R50" s="255"/>
      <c r="S50" s="255"/>
    </row>
    <row r="51" spans="1:19" s="256" customFormat="1" ht="15" customHeight="1">
      <c r="A51" s="706">
        <v>2000</v>
      </c>
      <c r="B51" s="630">
        <v>124</v>
      </c>
      <c r="C51" s="630">
        <v>12</v>
      </c>
      <c r="D51" s="630">
        <v>4</v>
      </c>
      <c r="E51" s="630">
        <v>140</v>
      </c>
      <c r="F51" s="630">
        <v>128</v>
      </c>
      <c r="G51" s="630">
        <v>8</v>
      </c>
      <c r="H51" s="630">
        <v>4</v>
      </c>
      <c r="I51" s="630">
        <v>140</v>
      </c>
      <c r="J51" s="630">
        <v>123</v>
      </c>
      <c r="K51" s="630">
        <v>7</v>
      </c>
      <c r="L51" s="630">
        <v>10</v>
      </c>
      <c r="M51" s="630">
        <v>140</v>
      </c>
      <c r="N51" s="630">
        <v>2</v>
      </c>
      <c r="O51" s="630">
        <v>0</v>
      </c>
      <c r="P51" s="630">
        <v>6</v>
      </c>
      <c r="Q51" s="630">
        <v>148</v>
      </c>
      <c r="R51" s="255"/>
      <c r="S51" s="255"/>
    </row>
    <row r="52" spans="1:19" s="256" customFormat="1" ht="15" customHeight="1">
      <c r="A52" s="706">
        <v>2001</v>
      </c>
      <c r="B52" s="630">
        <v>160</v>
      </c>
      <c r="C52" s="630">
        <v>6</v>
      </c>
      <c r="D52" s="630">
        <v>9</v>
      </c>
      <c r="E52" s="630">
        <v>175</v>
      </c>
      <c r="F52" s="630">
        <v>143</v>
      </c>
      <c r="G52" s="630">
        <v>20</v>
      </c>
      <c r="H52" s="630">
        <v>12</v>
      </c>
      <c r="I52" s="630">
        <v>175</v>
      </c>
      <c r="J52" s="630">
        <v>140</v>
      </c>
      <c r="K52" s="630">
        <v>7</v>
      </c>
      <c r="L52" s="630">
        <v>28</v>
      </c>
      <c r="M52" s="630">
        <v>175</v>
      </c>
      <c r="N52" s="630">
        <v>2</v>
      </c>
      <c r="O52" s="630">
        <v>1</v>
      </c>
      <c r="P52" s="630">
        <v>10</v>
      </c>
      <c r="Q52" s="630">
        <v>188</v>
      </c>
      <c r="R52" s="255"/>
      <c r="S52" s="255"/>
    </row>
    <row r="53" spans="1:19" s="256" customFormat="1" ht="15" customHeight="1">
      <c r="A53" s="706">
        <v>2002</v>
      </c>
      <c r="B53" s="630">
        <v>169</v>
      </c>
      <c r="C53" s="630">
        <v>7</v>
      </c>
      <c r="D53" s="630">
        <v>5</v>
      </c>
      <c r="E53" s="630">
        <v>181</v>
      </c>
      <c r="F53" s="630">
        <v>138</v>
      </c>
      <c r="G53" s="630">
        <v>32</v>
      </c>
      <c r="H53" s="630">
        <v>11</v>
      </c>
      <c r="I53" s="630">
        <v>181</v>
      </c>
      <c r="J53" s="630">
        <v>141</v>
      </c>
      <c r="K53" s="630">
        <v>14</v>
      </c>
      <c r="L53" s="630">
        <v>26</v>
      </c>
      <c r="M53" s="630">
        <v>181</v>
      </c>
      <c r="N53" s="630">
        <v>1</v>
      </c>
      <c r="O53" s="630">
        <v>5</v>
      </c>
      <c r="P53" s="630">
        <v>6</v>
      </c>
      <c r="Q53" s="630">
        <v>193</v>
      </c>
      <c r="R53" s="255"/>
      <c r="S53" s="255"/>
    </row>
    <row r="54" spans="1:19" s="256" customFormat="1" ht="15" customHeight="1">
      <c r="A54" s="706">
        <v>2003</v>
      </c>
      <c r="B54" s="630">
        <v>193</v>
      </c>
      <c r="C54" s="630">
        <v>12</v>
      </c>
      <c r="D54" s="630">
        <v>9</v>
      </c>
      <c r="E54" s="630">
        <v>214</v>
      </c>
      <c r="F54" s="630">
        <v>155</v>
      </c>
      <c r="G54" s="630">
        <v>46</v>
      </c>
      <c r="H54" s="630">
        <v>13</v>
      </c>
      <c r="I54" s="630">
        <v>214</v>
      </c>
      <c r="J54" s="630">
        <v>176</v>
      </c>
      <c r="K54" s="630">
        <v>9</v>
      </c>
      <c r="L54" s="630">
        <v>29</v>
      </c>
      <c r="M54" s="630">
        <v>214</v>
      </c>
      <c r="N54" s="630">
        <v>0</v>
      </c>
      <c r="O54" s="630">
        <v>1</v>
      </c>
      <c r="P54" s="630">
        <v>5</v>
      </c>
      <c r="Q54" s="630">
        <v>220</v>
      </c>
      <c r="R54" s="255"/>
      <c r="S54" s="255"/>
    </row>
    <row r="55" spans="1:19" s="256" customFormat="1" ht="15" customHeight="1">
      <c r="A55" s="706">
        <v>2004</v>
      </c>
      <c r="B55" s="630">
        <v>197</v>
      </c>
      <c r="C55" s="630">
        <v>14</v>
      </c>
      <c r="D55" s="630">
        <v>13</v>
      </c>
      <c r="E55" s="630">
        <v>224</v>
      </c>
      <c r="F55" s="630">
        <v>158</v>
      </c>
      <c r="G55" s="630">
        <v>47</v>
      </c>
      <c r="H55" s="630">
        <v>19</v>
      </c>
      <c r="I55" s="630">
        <v>224</v>
      </c>
      <c r="J55" s="630">
        <v>184</v>
      </c>
      <c r="K55" s="630">
        <v>11</v>
      </c>
      <c r="L55" s="630">
        <v>29</v>
      </c>
      <c r="M55" s="630">
        <v>224</v>
      </c>
      <c r="N55" s="630">
        <v>4</v>
      </c>
      <c r="O55" s="630">
        <v>2</v>
      </c>
      <c r="P55" s="630">
        <v>6</v>
      </c>
      <c r="Q55" s="630">
        <v>236</v>
      </c>
      <c r="R55" s="255"/>
      <c r="S55" s="255"/>
    </row>
    <row r="56" spans="1:19" s="256" customFormat="1" ht="15" customHeight="1">
      <c r="A56" s="706">
        <v>2005</v>
      </c>
      <c r="B56" s="630">
        <v>218</v>
      </c>
      <c r="C56" s="630">
        <v>8</v>
      </c>
      <c r="D56" s="630">
        <v>7</v>
      </c>
      <c r="E56" s="630">
        <v>233</v>
      </c>
      <c r="F56" s="630">
        <v>156</v>
      </c>
      <c r="G56" s="630">
        <v>67</v>
      </c>
      <c r="H56" s="630">
        <v>10</v>
      </c>
      <c r="I56" s="630">
        <v>233</v>
      </c>
      <c r="J56" s="630">
        <v>198</v>
      </c>
      <c r="K56" s="630">
        <v>9</v>
      </c>
      <c r="L56" s="630">
        <v>26</v>
      </c>
      <c r="M56" s="630">
        <v>233</v>
      </c>
      <c r="N56" s="630">
        <v>4</v>
      </c>
      <c r="O56" s="630">
        <v>1</v>
      </c>
      <c r="P56" s="630">
        <v>14</v>
      </c>
      <c r="Q56" s="630">
        <v>252</v>
      </c>
      <c r="R56" s="255"/>
      <c r="S56" s="255"/>
    </row>
    <row r="57" spans="1:19" s="256" customFormat="1" ht="15" customHeight="1">
      <c r="A57" s="706">
        <v>2006</v>
      </c>
      <c r="B57" s="630">
        <v>231</v>
      </c>
      <c r="C57" s="630">
        <v>8</v>
      </c>
      <c r="D57" s="630">
        <v>16</v>
      </c>
      <c r="E57" s="630">
        <v>255</v>
      </c>
      <c r="F57" s="630">
        <v>149</v>
      </c>
      <c r="G57" s="630">
        <v>85</v>
      </c>
      <c r="H57" s="630">
        <v>21</v>
      </c>
      <c r="I57" s="630">
        <v>255</v>
      </c>
      <c r="J57" s="630">
        <v>202</v>
      </c>
      <c r="K57" s="630">
        <v>13</v>
      </c>
      <c r="L57" s="630">
        <v>40</v>
      </c>
      <c r="M57" s="630">
        <v>255</v>
      </c>
      <c r="N57" s="630">
        <v>4</v>
      </c>
      <c r="O57" s="630">
        <v>0</v>
      </c>
      <c r="P57" s="630">
        <v>7</v>
      </c>
      <c r="Q57" s="630">
        <v>266</v>
      </c>
      <c r="R57" s="255"/>
      <c r="S57" s="255"/>
    </row>
    <row r="58" spans="1:19" s="256" customFormat="1" ht="15" customHeight="1">
      <c r="A58" s="706">
        <v>2007</v>
      </c>
      <c r="B58" s="630">
        <v>244</v>
      </c>
      <c r="C58" s="630">
        <v>8</v>
      </c>
      <c r="D58" s="630">
        <v>9</v>
      </c>
      <c r="E58" s="630">
        <v>261</v>
      </c>
      <c r="F58" s="630">
        <v>154</v>
      </c>
      <c r="G58" s="630">
        <v>98</v>
      </c>
      <c r="H58" s="630">
        <v>9</v>
      </c>
      <c r="I58" s="630">
        <v>261</v>
      </c>
      <c r="J58" s="630">
        <v>218</v>
      </c>
      <c r="K58" s="630">
        <v>13</v>
      </c>
      <c r="L58" s="630">
        <v>30</v>
      </c>
      <c r="M58" s="630">
        <v>261</v>
      </c>
      <c r="N58" s="630">
        <v>4</v>
      </c>
      <c r="O58" s="630">
        <v>2</v>
      </c>
      <c r="P58" s="630">
        <v>5</v>
      </c>
      <c r="Q58" s="630">
        <v>272</v>
      </c>
      <c r="R58" s="255"/>
      <c r="S58" s="255"/>
    </row>
    <row r="59" spans="1:19" s="256" customFormat="1" ht="15" customHeight="1">
      <c r="A59" s="706">
        <v>2008</v>
      </c>
      <c r="B59" s="630">
        <v>153</v>
      </c>
      <c r="C59" s="630">
        <v>5</v>
      </c>
      <c r="D59" s="630">
        <v>6</v>
      </c>
      <c r="E59" s="630">
        <v>164</v>
      </c>
      <c r="F59" s="630">
        <v>72</v>
      </c>
      <c r="G59" s="630">
        <v>83</v>
      </c>
      <c r="H59" s="630">
        <v>9</v>
      </c>
      <c r="I59" s="630">
        <v>164</v>
      </c>
      <c r="J59" s="630">
        <v>134</v>
      </c>
      <c r="K59" s="630">
        <v>6</v>
      </c>
      <c r="L59" s="630">
        <v>24</v>
      </c>
      <c r="M59" s="630">
        <v>164</v>
      </c>
      <c r="N59" s="630">
        <v>4</v>
      </c>
      <c r="O59" s="630">
        <v>1</v>
      </c>
      <c r="P59" s="630">
        <v>5</v>
      </c>
      <c r="Q59" s="630">
        <v>174</v>
      </c>
      <c r="R59" s="255"/>
      <c r="S59" s="255"/>
    </row>
    <row r="60" spans="1:19" s="256" customFormat="1" ht="15" customHeight="1">
      <c r="A60" s="706">
        <v>2009</v>
      </c>
      <c r="B60" s="1062">
        <v>0</v>
      </c>
      <c r="C60" s="1062">
        <v>0</v>
      </c>
      <c r="D60" s="1062">
        <v>0</v>
      </c>
      <c r="E60" s="1062">
        <v>0</v>
      </c>
      <c r="F60" s="1062">
        <v>0</v>
      </c>
      <c r="G60" s="1062">
        <v>0</v>
      </c>
      <c r="H60" s="1062">
        <v>0</v>
      </c>
      <c r="I60" s="1062">
        <v>0</v>
      </c>
      <c r="J60" s="1062">
        <v>0</v>
      </c>
      <c r="K60" s="1062">
        <v>0</v>
      </c>
      <c r="L60" s="1062">
        <v>0</v>
      </c>
      <c r="M60" s="1062">
        <v>0</v>
      </c>
      <c r="N60" s="1062">
        <v>0</v>
      </c>
      <c r="O60" s="1062">
        <v>0</v>
      </c>
      <c r="P60" s="1062">
        <v>0</v>
      </c>
      <c r="Q60" s="1062">
        <v>0</v>
      </c>
      <c r="R60" s="255"/>
      <c r="S60" s="255"/>
    </row>
    <row r="61" spans="1:19" s="256" customFormat="1" ht="15" customHeight="1">
      <c r="A61" s="708" t="s">
        <v>318</v>
      </c>
      <c r="B61" s="630">
        <v>0</v>
      </c>
      <c r="C61" s="630">
        <v>0</v>
      </c>
      <c r="D61" s="630">
        <v>0</v>
      </c>
      <c r="E61" s="630">
        <v>0</v>
      </c>
      <c r="F61" s="630">
        <v>0</v>
      </c>
      <c r="G61" s="630">
        <v>0</v>
      </c>
      <c r="H61" s="630">
        <v>0</v>
      </c>
      <c r="I61" s="630">
        <v>0</v>
      </c>
      <c r="J61" s="630">
        <v>0</v>
      </c>
      <c r="K61" s="630">
        <v>0</v>
      </c>
      <c r="L61" s="630">
        <v>0</v>
      </c>
      <c r="M61" s="630">
        <v>0</v>
      </c>
      <c r="N61" s="630">
        <v>0</v>
      </c>
      <c r="O61" s="630">
        <v>0</v>
      </c>
      <c r="P61" s="630">
        <v>0</v>
      </c>
      <c r="Q61" s="630">
        <v>0</v>
      </c>
      <c r="R61" s="255"/>
      <c r="S61" s="91"/>
    </row>
    <row r="62" spans="1:19" s="256" customFormat="1" ht="31.5" customHeight="1">
      <c r="A62" s="709" t="s">
        <v>677</v>
      </c>
      <c r="B62" s="630">
        <v>1427</v>
      </c>
      <c r="C62" s="630">
        <v>50</v>
      </c>
      <c r="D62" s="630">
        <v>88</v>
      </c>
      <c r="E62" s="630">
        <v>1565</v>
      </c>
      <c r="F62" s="630">
        <v>1061</v>
      </c>
      <c r="G62" s="630">
        <v>389</v>
      </c>
      <c r="H62" s="630">
        <v>115</v>
      </c>
      <c r="I62" s="630">
        <v>1565</v>
      </c>
      <c r="J62" s="630">
        <v>1122</v>
      </c>
      <c r="K62" s="630">
        <v>273</v>
      </c>
      <c r="L62" s="630">
        <v>170</v>
      </c>
      <c r="M62" s="630">
        <v>1565</v>
      </c>
      <c r="N62" s="630">
        <v>34</v>
      </c>
      <c r="O62" s="630">
        <v>33</v>
      </c>
      <c r="P62" s="630">
        <v>36</v>
      </c>
      <c r="Q62" s="630">
        <v>1668</v>
      </c>
      <c r="R62" s="255"/>
      <c r="S62" s="255"/>
    </row>
    <row r="63" spans="1:19" s="256" customFormat="1" ht="15" customHeight="1">
      <c r="A63" s="812" t="s">
        <v>802</v>
      </c>
      <c r="B63" s="630"/>
      <c r="C63" s="630"/>
      <c r="D63" s="630"/>
      <c r="E63" s="630"/>
      <c r="F63" s="630"/>
      <c r="G63" s="630"/>
      <c r="H63" s="630"/>
      <c r="I63" s="630"/>
      <c r="J63" s="630"/>
      <c r="K63" s="630"/>
      <c r="L63" s="630"/>
      <c r="M63" s="630"/>
      <c r="N63" s="630"/>
      <c r="O63" s="630"/>
      <c r="P63" s="630"/>
      <c r="Q63" s="630"/>
      <c r="R63" s="255"/>
      <c r="S63" s="255"/>
    </row>
    <row r="64" spans="1:19" s="710" customFormat="1" ht="15" customHeight="1">
      <c r="A64" s="745" t="s">
        <v>686</v>
      </c>
      <c r="B64" s="630">
        <v>1427</v>
      </c>
      <c r="C64" s="630">
        <v>50</v>
      </c>
      <c r="D64" s="630">
        <v>88</v>
      </c>
      <c r="E64" s="630">
        <v>1565</v>
      </c>
      <c r="F64" s="630">
        <v>1061</v>
      </c>
      <c r="G64" s="630">
        <v>389</v>
      </c>
      <c r="H64" s="630">
        <v>115</v>
      </c>
      <c r="I64" s="630">
        <v>1565</v>
      </c>
      <c r="J64" s="630">
        <v>1122</v>
      </c>
      <c r="K64" s="630">
        <v>273</v>
      </c>
      <c r="L64" s="630">
        <v>170</v>
      </c>
      <c r="M64" s="630">
        <v>1565</v>
      </c>
      <c r="N64" s="630">
        <v>34</v>
      </c>
      <c r="O64" s="630">
        <v>33</v>
      </c>
      <c r="P64" s="630">
        <v>36</v>
      </c>
      <c r="Q64" s="630">
        <v>1668</v>
      </c>
      <c r="R64" s="711"/>
      <c r="S64" s="711"/>
    </row>
    <row r="65" spans="1:19" s="256" customFormat="1" ht="15" customHeight="1">
      <c r="A65" s="706">
        <v>1990</v>
      </c>
      <c r="B65" s="630">
        <v>16</v>
      </c>
      <c r="C65" s="630">
        <v>1</v>
      </c>
      <c r="D65" s="630">
        <v>0</v>
      </c>
      <c r="E65" s="630">
        <v>17</v>
      </c>
      <c r="F65" s="630">
        <v>16</v>
      </c>
      <c r="G65" s="630">
        <v>1</v>
      </c>
      <c r="H65" s="630">
        <v>0</v>
      </c>
      <c r="I65" s="630">
        <v>17</v>
      </c>
      <c r="J65" s="630">
        <v>14</v>
      </c>
      <c r="K65" s="630">
        <v>3</v>
      </c>
      <c r="L65" s="630">
        <v>0</v>
      </c>
      <c r="M65" s="630">
        <v>17</v>
      </c>
      <c r="N65" s="630">
        <v>0</v>
      </c>
      <c r="O65" s="630">
        <v>0</v>
      </c>
      <c r="P65" s="630">
        <v>0</v>
      </c>
      <c r="Q65" s="630">
        <v>17</v>
      </c>
      <c r="R65" s="255"/>
      <c r="S65" s="255"/>
    </row>
    <row r="66" spans="1:19" s="256" customFormat="1" ht="15" customHeight="1">
      <c r="A66" s="706">
        <v>1991</v>
      </c>
      <c r="B66" s="630">
        <v>34</v>
      </c>
      <c r="C66" s="630">
        <v>1</v>
      </c>
      <c r="D66" s="630">
        <v>3</v>
      </c>
      <c r="E66" s="630">
        <v>38</v>
      </c>
      <c r="F66" s="630">
        <v>33</v>
      </c>
      <c r="G66" s="630">
        <v>3</v>
      </c>
      <c r="H66" s="630">
        <v>2</v>
      </c>
      <c r="I66" s="630">
        <v>38</v>
      </c>
      <c r="J66" s="630">
        <v>26</v>
      </c>
      <c r="K66" s="630">
        <v>10</v>
      </c>
      <c r="L66" s="630">
        <v>2</v>
      </c>
      <c r="M66" s="630">
        <v>38</v>
      </c>
      <c r="N66" s="630">
        <v>0</v>
      </c>
      <c r="O66" s="630">
        <v>1</v>
      </c>
      <c r="P66" s="630">
        <v>1</v>
      </c>
      <c r="Q66" s="630">
        <v>40</v>
      </c>
      <c r="R66" s="255"/>
      <c r="S66" s="255"/>
    </row>
    <row r="67" spans="1:19" s="256" customFormat="1" ht="15" customHeight="1">
      <c r="A67" s="706">
        <v>1992</v>
      </c>
      <c r="B67" s="630">
        <v>40</v>
      </c>
      <c r="C67" s="630">
        <v>0</v>
      </c>
      <c r="D67" s="630">
        <v>3</v>
      </c>
      <c r="E67" s="630">
        <v>43</v>
      </c>
      <c r="F67" s="630">
        <v>38</v>
      </c>
      <c r="G67" s="630">
        <v>1</v>
      </c>
      <c r="H67" s="630">
        <v>4</v>
      </c>
      <c r="I67" s="630">
        <v>43</v>
      </c>
      <c r="J67" s="630">
        <v>28</v>
      </c>
      <c r="K67" s="630">
        <v>8</v>
      </c>
      <c r="L67" s="630">
        <v>7</v>
      </c>
      <c r="M67" s="630">
        <v>43</v>
      </c>
      <c r="N67" s="630">
        <v>0</v>
      </c>
      <c r="O67" s="630">
        <v>0</v>
      </c>
      <c r="P67" s="630">
        <v>0</v>
      </c>
      <c r="Q67" s="630">
        <v>43</v>
      </c>
      <c r="R67" s="255"/>
      <c r="S67" s="255"/>
    </row>
    <row r="68" spans="1:19" s="256" customFormat="1" ht="15" customHeight="1">
      <c r="A68" s="706">
        <v>1993</v>
      </c>
      <c r="B68" s="630">
        <v>33</v>
      </c>
      <c r="C68" s="630">
        <v>1</v>
      </c>
      <c r="D68" s="630">
        <v>4</v>
      </c>
      <c r="E68" s="630">
        <v>38</v>
      </c>
      <c r="F68" s="630">
        <v>30</v>
      </c>
      <c r="G68" s="630">
        <v>2</v>
      </c>
      <c r="H68" s="630">
        <v>6</v>
      </c>
      <c r="I68" s="630">
        <v>38</v>
      </c>
      <c r="J68" s="630">
        <v>23</v>
      </c>
      <c r="K68" s="630">
        <v>8</v>
      </c>
      <c r="L68" s="630">
        <v>7</v>
      </c>
      <c r="M68" s="630">
        <v>38</v>
      </c>
      <c r="N68" s="630">
        <v>1</v>
      </c>
      <c r="O68" s="630">
        <v>2</v>
      </c>
      <c r="P68" s="630">
        <v>4</v>
      </c>
      <c r="Q68" s="630">
        <v>45</v>
      </c>
      <c r="R68" s="288"/>
      <c r="S68" s="288"/>
    </row>
    <row r="69" spans="1:19" s="256" customFormat="1" ht="15" customHeight="1">
      <c r="A69" s="706">
        <v>1994</v>
      </c>
      <c r="B69" s="630">
        <v>38</v>
      </c>
      <c r="C69" s="630">
        <v>1</v>
      </c>
      <c r="D69" s="630">
        <v>3</v>
      </c>
      <c r="E69" s="630">
        <v>42</v>
      </c>
      <c r="F69" s="630">
        <v>37</v>
      </c>
      <c r="G69" s="630">
        <v>2</v>
      </c>
      <c r="H69" s="630">
        <v>3</v>
      </c>
      <c r="I69" s="630">
        <v>42</v>
      </c>
      <c r="J69" s="630">
        <v>32</v>
      </c>
      <c r="K69" s="630">
        <v>5</v>
      </c>
      <c r="L69" s="630">
        <v>5</v>
      </c>
      <c r="M69" s="630">
        <v>42</v>
      </c>
      <c r="N69" s="630">
        <v>1</v>
      </c>
      <c r="O69" s="630">
        <v>4</v>
      </c>
      <c r="P69" s="630">
        <v>0</v>
      </c>
      <c r="Q69" s="630">
        <v>47</v>
      </c>
      <c r="R69" s="255"/>
      <c r="S69" s="255"/>
    </row>
    <row r="70" spans="1:19" s="256" customFormat="1" ht="15" customHeight="1">
      <c r="A70" s="706">
        <v>1995</v>
      </c>
      <c r="B70" s="630">
        <v>42</v>
      </c>
      <c r="C70" s="630">
        <v>4</v>
      </c>
      <c r="D70" s="630">
        <v>2</v>
      </c>
      <c r="E70" s="630">
        <v>48</v>
      </c>
      <c r="F70" s="630">
        <v>40</v>
      </c>
      <c r="G70" s="630">
        <v>4</v>
      </c>
      <c r="H70" s="630">
        <v>4</v>
      </c>
      <c r="I70" s="630">
        <v>48</v>
      </c>
      <c r="J70" s="630">
        <v>32</v>
      </c>
      <c r="K70" s="630">
        <v>12</v>
      </c>
      <c r="L70" s="630">
        <v>4</v>
      </c>
      <c r="M70" s="630">
        <v>48</v>
      </c>
      <c r="N70" s="630">
        <v>1</v>
      </c>
      <c r="O70" s="630">
        <v>1</v>
      </c>
      <c r="P70" s="630">
        <v>1</v>
      </c>
      <c r="Q70" s="630">
        <v>51</v>
      </c>
      <c r="R70" s="255"/>
      <c r="S70" s="255"/>
    </row>
    <row r="71" spans="1:19" s="256" customFormat="1" ht="15" customHeight="1">
      <c r="A71" s="706">
        <v>1996</v>
      </c>
      <c r="B71" s="630">
        <v>46</v>
      </c>
      <c r="C71" s="630">
        <v>3</v>
      </c>
      <c r="D71" s="630">
        <v>5</v>
      </c>
      <c r="E71" s="630">
        <v>54</v>
      </c>
      <c r="F71" s="630">
        <v>44</v>
      </c>
      <c r="G71" s="630">
        <v>4</v>
      </c>
      <c r="H71" s="630">
        <v>6</v>
      </c>
      <c r="I71" s="630">
        <v>54</v>
      </c>
      <c r="J71" s="630">
        <v>39</v>
      </c>
      <c r="K71" s="630">
        <v>8</v>
      </c>
      <c r="L71" s="630">
        <v>7</v>
      </c>
      <c r="M71" s="630">
        <v>54</v>
      </c>
      <c r="N71" s="630">
        <v>0</v>
      </c>
      <c r="O71" s="630">
        <v>3</v>
      </c>
      <c r="P71" s="630">
        <v>2</v>
      </c>
      <c r="Q71" s="630">
        <v>59</v>
      </c>
      <c r="R71" s="255"/>
      <c r="S71" s="255"/>
    </row>
    <row r="72" spans="1:19" s="256" customFormat="1" ht="15" customHeight="1">
      <c r="A72" s="706">
        <v>1997</v>
      </c>
      <c r="B72" s="630">
        <v>68</v>
      </c>
      <c r="C72" s="630">
        <v>1</v>
      </c>
      <c r="D72" s="630">
        <v>2</v>
      </c>
      <c r="E72" s="630">
        <v>71</v>
      </c>
      <c r="F72" s="630">
        <v>63</v>
      </c>
      <c r="G72" s="630">
        <v>5</v>
      </c>
      <c r="H72" s="630">
        <v>3</v>
      </c>
      <c r="I72" s="630">
        <v>71</v>
      </c>
      <c r="J72" s="630">
        <v>47</v>
      </c>
      <c r="K72" s="630">
        <v>18</v>
      </c>
      <c r="L72" s="630">
        <v>6</v>
      </c>
      <c r="M72" s="630">
        <v>71</v>
      </c>
      <c r="N72" s="630">
        <v>0</v>
      </c>
      <c r="O72" s="630">
        <v>2</v>
      </c>
      <c r="P72" s="630">
        <v>0</v>
      </c>
      <c r="Q72" s="630">
        <v>73</v>
      </c>
      <c r="R72" s="255"/>
      <c r="S72" s="255"/>
    </row>
    <row r="73" spans="1:19" s="256" customFormat="1" ht="15" customHeight="1">
      <c r="A73" s="706">
        <v>1998</v>
      </c>
      <c r="B73" s="630">
        <v>63</v>
      </c>
      <c r="C73" s="630">
        <v>2</v>
      </c>
      <c r="D73" s="630">
        <v>1</v>
      </c>
      <c r="E73" s="630">
        <v>66</v>
      </c>
      <c r="F73" s="630">
        <v>54</v>
      </c>
      <c r="G73" s="630">
        <v>8</v>
      </c>
      <c r="H73" s="630">
        <v>4</v>
      </c>
      <c r="I73" s="630">
        <v>66</v>
      </c>
      <c r="J73" s="630">
        <v>40</v>
      </c>
      <c r="K73" s="630">
        <v>20</v>
      </c>
      <c r="L73" s="630">
        <v>6</v>
      </c>
      <c r="M73" s="630">
        <v>66</v>
      </c>
      <c r="N73" s="630">
        <v>3</v>
      </c>
      <c r="O73" s="630">
        <v>1</v>
      </c>
      <c r="P73" s="630">
        <v>1</v>
      </c>
      <c r="Q73" s="630">
        <v>71</v>
      </c>
      <c r="R73" s="255"/>
      <c r="S73" s="255"/>
    </row>
    <row r="74" spans="1:19" s="256" customFormat="1" ht="15" customHeight="1">
      <c r="A74" s="706">
        <v>1999</v>
      </c>
      <c r="B74" s="630">
        <v>52</v>
      </c>
      <c r="C74" s="630">
        <v>3</v>
      </c>
      <c r="D74" s="630">
        <v>7</v>
      </c>
      <c r="E74" s="630">
        <v>62</v>
      </c>
      <c r="F74" s="630">
        <v>50</v>
      </c>
      <c r="G74" s="630">
        <v>5</v>
      </c>
      <c r="H74" s="630">
        <v>7</v>
      </c>
      <c r="I74" s="630">
        <v>62</v>
      </c>
      <c r="J74" s="630">
        <v>41</v>
      </c>
      <c r="K74" s="630">
        <v>12</v>
      </c>
      <c r="L74" s="630">
        <v>9</v>
      </c>
      <c r="M74" s="630">
        <v>62</v>
      </c>
      <c r="N74" s="630">
        <v>0</v>
      </c>
      <c r="O74" s="630">
        <v>2</v>
      </c>
      <c r="P74" s="630">
        <v>2</v>
      </c>
      <c r="Q74" s="630">
        <v>66</v>
      </c>
      <c r="R74" s="255"/>
      <c r="S74" s="255"/>
    </row>
    <row r="75" spans="1:19" s="256" customFormat="1" ht="15" customHeight="1">
      <c r="A75" s="706">
        <v>2000</v>
      </c>
      <c r="B75" s="630">
        <v>82</v>
      </c>
      <c r="C75" s="630">
        <v>5</v>
      </c>
      <c r="D75" s="630">
        <v>3</v>
      </c>
      <c r="E75" s="630">
        <v>90</v>
      </c>
      <c r="F75" s="630">
        <v>74</v>
      </c>
      <c r="G75" s="630">
        <v>12</v>
      </c>
      <c r="H75" s="630">
        <v>4</v>
      </c>
      <c r="I75" s="630">
        <v>90</v>
      </c>
      <c r="J75" s="630">
        <v>76</v>
      </c>
      <c r="K75" s="630">
        <v>10</v>
      </c>
      <c r="L75" s="630">
        <v>4</v>
      </c>
      <c r="M75" s="630">
        <v>90</v>
      </c>
      <c r="N75" s="630">
        <v>0</v>
      </c>
      <c r="O75" s="630">
        <v>0</v>
      </c>
      <c r="P75" s="630">
        <v>1</v>
      </c>
      <c r="Q75" s="630">
        <v>91</v>
      </c>
      <c r="R75" s="255"/>
      <c r="S75" s="255"/>
    </row>
    <row r="76" spans="1:19" s="256" customFormat="1" ht="15" customHeight="1">
      <c r="A76" s="706">
        <v>2001</v>
      </c>
      <c r="B76" s="630">
        <v>83</v>
      </c>
      <c r="C76" s="630">
        <v>3</v>
      </c>
      <c r="D76" s="630">
        <v>5</v>
      </c>
      <c r="E76" s="630">
        <v>91</v>
      </c>
      <c r="F76" s="630">
        <v>60</v>
      </c>
      <c r="G76" s="630">
        <v>24</v>
      </c>
      <c r="H76" s="630">
        <v>7</v>
      </c>
      <c r="I76" s="630">
        <v>91</v>
      </c>
      <c r="J76" s="630">
        <v>59</v>
      </c>
      <c r="K76" s="630">
        <v>23</v>
      </c>
      <c r="L76" s="630">
        <v>9</v>
      </c>
      <c r="M76" s="630">
        <v>91</v>
      </c>
      <c r="N76" s="630">
        <v>1</v>
      </c>
      <c r="O76" s="630">
        <v>1</v>
      </c>
      <c r="P76" s="630">
        <v>1</v>
      </c>
      <c r="Q76" s="630">
        <v>94</v>
      </c>
      <c r="R76" s="255"/>
      <c r="S76" s="255"/>
    </row>
    <row r="77" spans="1:19" s="256" customFormat="1" ht="15" customHeight="1">
      <c r="A77" s="706">
        <v>2002</v>
      </c>
      <c r="B77" s="630">
        <v>94</v>
      </c>
      <c r="C77" s="630">
        <v>2</v>
      </c>
      <c r="D77" s="630">
        <v>8</v>
      </c>
      <c r="E77" s="630">
        <v>104</v>
      </c>
      <c r="F77" s="630">
        <v>73</v>
      </c>
      <c r="G77" s="630">
        <v>23</v>
      </c>
      <c r="H77" s="630">
        <v>8</v>
      </c>
      <c r="I77" s="630">
        <v>104</v>
      </c>
      <c r="J77" s="630">
        <v>69</v>
      </c>
      <c r="K77" s="630">
        <v>25</v>
      </c>
      <c r="L77" s="630">
        <v>10</v>
      </c>
      <c r="M77" s="630">
        <v>104</v>
      </c>
      <c r="N77" s="630">
        <v>1</v>
      </c>
      <c r="O77" s="630">
        <v>4</v>
      </c>
      <c r="P77" s="630">
        <v>5</v>
      </c>
      <c r="Q77" s="630">
        <v>114</v>
      </c>
      <c r="R77" s="255"/>
      <c r="S77" s="255"/>
    </row>
    <row r="78" spans="1:19" s="256" customFormat="1" ht="15" customHeight="1">
      <c r="A78" s="706">
        <v>2003</v>
      </c>
      <c r="B78" s="630">
        <v>113</v>
      </c>
      <c r="C78" s="630">
        <v>7</v>
      </c>
      <c r="D78" s="630">
        <v>5</v>
      </c>
      <c r="E78" s="630">
        <v>125</v>
      </c>
      <c r="F78" s="630">
        <v>85</v>
      </c>
      <c r="G78" s="630">
        <v>31</v>
      </c>
      <c r="H78" s="630">
        <v>9</v>
      </c>
      <c r="I78" s="630">
        <v>125</v>
      </c>
      <c r="J78" s="630">
        <v>84</v>
      </c>
      <c r="K78" s="630">
        <v>27</v>
      </c>
      <c r="L78" s="630">
        <v>14</v>
      </c>
      <c r="M78" s="630">
        <v>125</v>
      </c>
      <c r="N78" s="630">
        <v>3</v>
      </c>
      <c r="O78" s="630">
        <v>3</v>
      </c>
      <c r="P78" s="630">
        <v>3</v>
      </c>
      <c r="Q78" s="630">
        <v>134</v>
      </c>
      <c r="R78" s="255"/>
      <c r="S78" s="255"/>
    </row>
    <row r="79" spans="1:19" s="256" customFormat="1" ht="15" customHeight="1">
      <c r="A79" s="706">
        <v>2004</v>
      </c>
      <c r="B79" s="630">
        <v>100</v>
      </c>
      <c r="C79" s="630">
        <v>7</v>
      </c>
      <c r="D79" s="630">
        <v>3</v>
      </c>
      <c r="E79" s="630">
        <v>110</v>
      </c>
      <c r="F79" s="630">
        <v>74</v>
      </c>
      <c r="G79" s="630">
        <v>30</v>
      </c>
      <c r="H79" s="630">
        <v>6</v>
      </c>
      <c r="I79" s="630">
        <v>110</v>
      </c>
      <c r="J79" s="630">
        <v>77</v>
      </c>
      <c r="K79" s="630">
        <v>22</v>
      </c>
      <c r="L79" s="630">
        <v>11</v>
      </c>
      <c r="M79" s="630">
        <v>110</v>
      </c>
      <c r="N79" s="630">
        <v>5</v>
      </c>
      <c r="O79" s="630">
        <v>2</v>
      </c>
      <c r="P79" s="630">
        <v>3</v>
      </c>
      <c r="Q79" s="630">
        <v>120</v>
      </c>
      <c r="R79" s="255"/>
      <c r="S79" s="255"/>
    </row>
    <row r="80" spans="1:19" s="256" customFormat="1" ht="15" customHeight="1">
      <c r="A80" s="706">
        <v>2005</v>
      </c>
      <c r="B80" s="630">
        <v>116</v>
      </c>
      <c r="C80" s="630">
        <v>3</v>
      </c>
      <c r="D80" s="630">
        <v>7</v>
      </c>
      <c r="E80" s="630">
        <v>126</v>
      </c>
      <c r="F80" s="630">
        <v>67</v>
      </c>
      <c r="G80" s="630">
        <v>50</v>
      </c>
      <c r="H80" s="630">
        <v>9</v>
      </c>
      <c r="I80" s="630">
        <v>126</v>
      </c>
      <c r="J80" s="630">
        <v>97</v>
      </c>
      <c r="K80" s="630">
        <v>14</v>
      </c>
      <c r="L80" s="630">
        <v>15</v>
      </c>
      <c r="M80" s="630">
        <v>126</v>
      </c>
      <c r="N80" s="630">
        <v>3</v>
      </c>
      <c r="O80" s="630">
        <v>2</v>
      </c>
      <c r="P80" s="630">
        <v>4</v>
      </c>
      <c r="Q80" s="630">
        <v>135</v>
      </c>
      <c r="R80" s="255"/>
      <c r="S80" s="255"/>
    </row>
    <row r="81" spans="1:19" s="256" customFormat="1" ht="15" customHeight="1">
      <c r="A81" s="706">
        <v>2006</v>
      </c>
      <c r="B81" s="630">
        <v>147</v>
      </c>
      <c r="C81" s="630">
        <v>2</v>
      </c>
      <c r="D81" s="630">
        <v>11</v>
      </c>
      <c r="E81" s="630">
        <v>160</v>
      </c>
      <c r="F81" s="630">
        <v>87</v>
      </c>
      <c r="G81" s="630">
        <v>60</v>
      </c>
      <c r="H81" s="630">
        <v>13</v>
      </c>
      <c r="I81" s="630">
        <v>160</v>
      </c>
      <c r="J81" s="630">
        <v>116</v>
      </c>
      <c r="K81" s="630">
        <v>21</v>
      </c>
      <c r="L81" s="630">
        <v>23</v>
      </c>
      <c r="M81" s="630">
        <v>160</v>
      </c>
      <c r="N81" s="630">
        <v>5</v>
      </c>
      <c r="O81" s="630">
        <v>2</v>
      </c>
      <c r="P81" s="630">
        <v>4</v>
      </c>
      <c r="Q81" s="630">
        <v>171</v>
      </c>
      <c r="R81" s="255"/>
      <c r="S81" s="255"/>
    </row>
    <row r="82" spans="1:19" s="256" customFormat="1" ht="15" customHeight="1">
      <c r="A82" s="706">
        <v>2007</v>
      </c>
      <c r="B82" s="630">
        <v>163</v>
      </c>
      <c r="C82" s="630">
        <v>2</v>
      </c>
      <c r="D82" s="630">
        <v>9</v>
      </c>
      <c r="E82" s="630">
        <v>174</v>
      </c>
      <c r="F82" s="630">
        <v>89</v>
      </c>
      <c r="G82" s="630">
        <v>73</v>
      </c>
      <c r="H82" s="630">
        <v>12</v>
      </c>
      <c r="I82" s="630">
        <v>174</v>
      </c>
      <c r="J82" s="630">
        <v>141</v>
      </c>
      <c r="K82" s="630">
        <v>16</v>
      </c>
      <c r="L82" s="630">
        <v>17</v>
      </c>
      <c r="M82" s="630">
        <v>174</v>
      </c>
      <c r="N82" s="630">
        <v>4</v>
      </c>
      <c r="O82" s="630">
        <v>1</v>
      </c>
      <c r="P82" s="630">
        <v>4</v>
      </c>
      <c r="Q82" s="630">
        <v>183</v>
      </c>
      <c r="R82" s="255"/>
      <c r="S82" s="255"/>
    </row>
    <row r="83" spans="1:19" s="256" customFormat="1" ht="15" customHeight="1">
      <c r="A83" s="706">
        <v>2008</v>
      </c>
      <c r="B83" s="630">
        <v>97</v>
      </c>
      <c r="C83" s="630">
        <v>2</v>
      </c>
      <c r="D83" s="630">
        <v>7</v>
      </c>
      <c r="E83" s="630">
        <v>106</v>
      </c>
      <c r="F83" s="630">
        <v>47</v>
      </c>
      <c r="G83" s="630">
        <v>51</v>
      </c>
      <c r="H83" s="630">
        <v>8</v>
      </c>
      <c r="I83" s="630">
        <v>106</v>
      </c>
      <c r="J83" s="630">
        <v>81</v>
      </c>
      <c r="K83" s="630">
        <v>11</v>
      </c>
      <c r="L83" s="630">
        <v>14</v>
      </c>
      <c r="M83" s="630">
        <v>106</v>
      </c>
      <c r="N83" s="630">
        <v>6</v>
      </c>
      <c r="O83" s="630">
        <v>2</v>
      </c>
      <c r="P83" s="630">
        <v>0</v>
      </c>
      <c r="Q83" s="630">
        <v>114</v>
      </c>
      <c r="R83" s="255"/>
      <c r="S83" s="255"/>
    </row>
    <row r="84" spans="1:19" s="256" customFormat="1" ht="15" customHeight="1">
      <c r="A84" s="706">
        <v>2009</v>
      </c>
      <c r="B84" s="1062">
        <v>0</v>
      </c>
      <c r="C84" s="1062">
        <v>0</v>
      </c>
      <c r="D84" s="1062">
        <v>0</v>
      </c>
      <c r="E84" s="1062">
        <v>0</v>
      </c>
      <c r="F84" s="1062">
        <v>0</v>
      </c>
      <c r="G84" s="1062">
        <v>0</v>
      </c>
      <c r="H84" s="1062">
        <v>0</v>
      </c>
      <c r="I84" s="1062">
        <v>0</v>
      </c>
      <c r="J84" s="1062">
        <v>0</v>
      </c>
      <c r="K84" s="1062">
        <v>0</v>
      </c>
      <c r="L84" s="1062">
        <v>0</v>
      </c>
      <c r="M84" s="1062">
        <v>0</v>
      </c>
      <c r="N84" s="1062">
        <v>0</v>
      </c>
      <c r="O84" s="1062">
        <v>0</v>
      </c>
      <c r="P84" s="1062">
        <v>0</v>
      </c>
      <c r="Q84" s="1062">
        <v>0</v>
      </c>
      <c r="R84" s="255"/>
      <c r="S84" s="255"/>
    </row>
    <row r="85" spans="1:19" s="256" customFormat="1" ht="15" customHeight="1">
      <c r="A85" s="708" t="s">
        <v>318</v>
      </c>
      <c r="B85" s="630">
        <v>0</v>
      </c>
      <c r="C85" s="630">
        <v>0</v>
      </c>
      <c r="D85" s="630">
        <v>0</v>
      </c>
      <c r="E85" s="630">
        <v>0</v>
      </c>
      <c r="F85" s="630">
        <v>0</v>
      </c>
      <c r="G85" s="630">
        <v>0</v>
      </c>
      <c r="H85" s="630">
        <v>0</v>
      </c>
      <c r="I85" s="630">
        <v>0</v>
      </c>
      <c r="J85" s="630">
        <v>0</v>
      </c>
      <c r="K85" s="630">
        <v>0</v>
      </c>
      <c r="L85" s="630">
        <v>0</v>
      </c>
      <c r="M85" s="630">
        <v>0</v>
      </c>
      <c r="N85" s="630">
        <v>0</v>
      </c>
      <c r="O85" s="630">
        <v>0</v>
      </c>
      <c r="P85" s="630">
        <v>0</v>
      </c>
      <c r="Q85" s="630">
        <v>0</v>
      </c>
      <c r="R85" s="255"/>
      <c r="S85" s="91"/>
    </row>
    <row r="86" spans="1:19" s="256" customFormat="1" ht="31.5" customHeight="1">
      <c r="A86" s="751" t="s">
        <v>775</v>
      </c>
      <c r="B86" s="630">
        <v>12</v>
      </c>
      <c r="C86" s="630">
        <v>0</v>
      </c>
      <c r="D86" s="630">
        <v>2</v>
      </c>
      <c r="E86" s="630">
        <v>14</v>
      </c>
      <c r="F86" s="630">
        <v>11</v>
      </c>
      <c r="G86" s="630">
        <v>1</v>
      </c>
      <c r="H86" s="630">
        <v>2</v>
      </c>
      <c r="I86" s="630">
        <v>14</v>
      </c>
      <c r="J86" s="630">
        <v>11</v>
      </c>
      <c r="K86" s="630">
        <v>0</v>
      </c>
      <c r="L86" s="630">
        <v>3</v>
      </c>
      <c r="M86" s="630">
        <v>14</v>
      </c>
      <c r="N86" s="630">
        <v>0</v>
      </c>
      <c r="O86" s="630">
        <v>1</v>
      </c>
      <c r="P86" s="630">
        <v>1</v>
      </c>
      <c r="Q86" s="630">
        <v>16</v>
      </c>
      <c r="R86" s="255"/>
      <c r="S86" s="255"/>
    </row>
    <row r="87" spans="1:19" s="256" customFormat="1" ht="15" customHeight="1">
      <c r="A87" s="1052" t="s">
        <v>802</v>
      </c>
      <c r="B87" s="630"/>
      <c r="C87" s="630"/>
      <c r="D87" s="630"/>
      <c r="E87" s="630"/>
      <c r="F87" s="630"/>
      <c r="G87" s="630"/>
      <c r="H87" s="630"/>
      <c r="I87" s="630"/>
      <c r="J87" s="630"/>
      <c r="K87" s="630"/>
      <c r="L87" s="630"/>
      <c r="M87" s="630"/>
      <c r="N87" s="630"/>
      <c r="O87" s="630"/>
      <c r="P87" s="630"/>
      <c r="Q87" s="630"/>
      <c r="R87" s="255"/>
      <c r="S87" s="255"/>
    </row>
    <row r="88" spans="1:19" s="710" customFormat="1" ht="15" customHeight="1">
      <c r="A88" s="746" t="s">
        <v>686</v>
      </c>
      <c r="B88" s="630">
        <v>12</v>
      </c>
      <c r="C88" s="630">
        <v>0</v>
      </c>
      <c r="D88" s="630">
        <v>2</v>
      </c>
      <c r="E88" s="630">
        <v>14</v>
      </c>
      <c r="F88" s="630">
        <v>11</v>
      </c>
      <c r="G88" s="630">
        <v>1</v>
      </c>
      <c r="H88" s="630">
        <v>2</v>
      </c>
      <c r="I88" s="630">
        <v>14</v>
      </c>
      <c r="J88" s="630">
        <v>11</v>
      </c>
      <c r="K88" s="630">
        <v>0</v>
      </c>
      <c r="L88" s="630">
        <v>3</v>
      </c>
      <c r="M88" s="630">
        <v>14</v>
      </c>
      <c r="N88" s="630">
        <v>0</v>
      </c>
      <c r="O88" s="630">
        <v>1</v>
      </c>
      <c r="P88" s="630">
        <v>1</v>
      </c>
      <c r="Q88" s="630">
        <v>16</v>
      </c>
      <c r="R88" s="711"/>
      <c r="S88" s="711"/>
    </row>
    <row r="89" spans="1:19" s="256" customFormat="1" ht="15" customHeight="1">
      <c r="A89" s="749">
        <v>1990</v>
      </c>
      <c r="B89" s="630">
        <v>1</v>
      </c>
      <c r="C89" s="630">
        <v>0</v>
      </c>
      <c r="D89" s="630">
        <v>0</v>
      </c>
      <c r="E89" s="630">
        <v>1</v>
      </c>
      <c r="F89" s="630">
        <v>1</v>
      </c>
      <c r="G89" s="630">
        <v>0</v>
      </c>
      <c r="H89" s="630">
        <v>0</v>
      </c>
      <c r="I89" s="630">
        <v>1</v>
      </c>
      <c r="J89" s="630">
        <v>1</v>
      </c>
      <c r="K89" s="630">
        <v>0</v>
      </c>
      <c r="L89" s="630">
        <v>0</v>
      </c>
      <c r="M89" s="630">
        <v>1</v>
      </c>
      <c r="N89" s="630">
        <v>0</v>
      </c>
      <c r="O89" s="630">
        <v>0</v>
      </c>
      <c r="P89" s="630">
        <v>0</v>
      </c>
      <c r="Q89" s="630">
        <v>1</v>
      </c>
      <c r="R89" s="255"/>
      <c r="S89" s="255"/>
    </row>
    <row r="90" spans="1:19" s="256" customFormat="1" ht="15" customHeight="1">
      <c r="A90" s="749">
        <v>1991</v>
      </c>
      <c r="B90" s="630">
        <v>0</v>
      </c>
      <c r="C90" s="630">
        <v>0</v>
      </c>
      <c r="D90" s="630">
        <v>0</v>
      </c>
      <c r="E90" s="630">
        <v>0</v>
      </c>
      <c r="F90" s="630">
        <v>0</v>
      </c>
      <c r="G90" s="630">
        <v>0</v>
      </c>
      <c r="H90" s="630">
        <v>0</v>
      </c>
      <c r="I90" s="630">
        <v>0</v>
      </c>
      <c r="J90" s="630">
        <v>0</v>
      </c>
      <c r="K90" s="630">
        <v>0</v>
      </c>
      <c r="L90" s="630">
        <v>0</v>
      </c>
      <c r="M90" s="630">
        <v>0</v>
      </c>
      <c r="N90" s="630">
        <v>0</v>
      </c>
      <c r="O90" s="630">
        <v>0</v>
      </c>
      <c r="P90" s="630">
        <v>0</v>
      </c>
      <c r="Q90" s="630">
        <v>0</v>
      </c>
      <c r="R90" s="255"/>
      <c r="S90" s="255"/>
    </row>
    <row r="91" spans="1:19" s="256" customFormat="1" ht="15" customHeight="1">
      <c r="A91" s="749">
        <v>1992</v>
      </c>
      <c r="B91" s="630">
        <v>0</v>
      </c>
      <c r="C91" s="630">
        <v>0</v>
      </c>
      <c r="D91" s="630">
        <v>0</v>
      </c>
      <c r="E91" s="630">
        <v>0</v>
      </c>
      <c r="F91" s="630">
        <v>0</v>
      </c>
      <c r="G91" s="630">
        <v>0</v>
      </c>
      <c r="H91" s="630">
        <v>0</v>
      </c>
      <c r="I91" s="630">
        <v>0</v>
      </c>
      <c r="J91" s="630">
        <v>0</v>
      </c>
      <c r="K91" s="630">
        <v>0</v>
      </c>
      <c r="L91" s="630">
        <v>0</v>
      </c>
      <c r="M91" s="630">
        <v>0</v>
      </c>
      <c r="N91" s="630">
        <v>0</v>
      </c>
      <c r="O91" s="630">
        <v>0</v>
      </c>
      <c r="P91" s="630">
        <v>0</v>
      </c>
      <c r="Q91" s="630">
        <v>0</v>
      </c>
      <c r="R91" s="255"/>
      <c r="S91" s="255"/>
    </row>
    <row r="92" spans="1:19" s="256" customFormat="1" ht="15" customHeight="1">
      <c r="A92" s="749">
        <v>1993</v>
      </c>
      <c r="B92" s="630">
        <v>0</v>
      </c>
      <c r="C92" s="630">
        <v>0</v>
      </c>
      <c r="D92" s="630">
        <v>0</v>
      </c>
      <c r="E92" s="630">
        <v>0</v>
      </c>
      <c r="F92" s="630">
        <v>0</v>
      </c>
      <c r="G92" s="630">
        <v>0</v>
      </c>
      <c r="H92" s="630">
        <v>0</v>
      </c>
      <c r="I92" s="630">
        <v>0</v>
      </c>
      <c r="J92" s="630">
        <v>0</v>
      </c>
      <c r="K92" s="630">
        <v>0</v>
      </c>
      <c r="L92" s="630">
        <v>0</v>
      </c>
      <c r="M92" s="630">
        <v>0</v>
      </c>
      <c r="N92" s="630">
        <v>0</v>
      </c>
      <c r="O92" s="630">
        <v>0</v>
      </c>
      <c r="P92" s="630">
        <v>0</v>
      </c>
      <c r="Q92" s="630">
        <v>0</v>
      </c>
      <c r="R92" s="288"/>
      <c r="S92" s="288"/>
    </row>
    <row r="93" spans="1:19" s="256" customFormat="1" ht="15" customHeight="1">
      <c r="A93" s="749">
        <v>1994</v>
      </c>
      <c r="B93" s="630">
        <v>0</v>
      </c>
      <c r="C93" s="630">
        <v>0</v>
      </c>
      <c r="D93" s="630">
        <v>0</v>
      </c>
      <c r="E93" s="630">
        <v>0</v>
      </c>
      <c r="F93" s="630">
        <v>0</v>
      </c>
      <c r="G93" s="630">
        <v>0</v>
      </c>
      <c r="H93" s="630">
        <v>0</v>
      </c>
      <c r="I93" s="630">
        <v>0</v>
      </c>
      <c r="J93" s="630">
        <v>0</v>
      </c>
      <c r="K93" s="630">
        <v>0</v>
      </c>
      <c r="L93" s="630">
        <v>0</v>
      </c>
      <c r="M93" s="630">
        <v>0</v>
      </c>
      <c r="N93" s="630">
        <v>0</v>
      </c>
      <c r="O93" s="630">
        <v>0</v>
      </c>
      <c r="P93" s="630">
        <v>1</v>
      </c>
      <c r="Q93" s="630">
        <v>1</v>
      </c>
      <c r="R93" s="255"/>
      <c r="S93" s="255"/>
    </row>
    <row r="94" spans="1:19" s="256" customFormat="1" ht="15" customHeight="1">
      <c r="A94" s="749">
        <v>1995</v>
      </c>
      <c r="B94" s="630">
        <v>0</v>
      </c>
      <c r="C94" s="630">
        <v>0</v>
      </c>
      <c r="D94" s="630">
        <v>0</v>
      </c>
      <c r="E94" s="630">
        <v>0</v>
      </c>
      <c r="F94" s="630">
        <v>0</v>
      </c>
      <c r="G94" s="630">
        <v>0</v>
      </c>
      <c r="H94" s="630">
        <v>0</v>
      </c>
      <c r="I94" s="630">
        <v>0</v>
      </c>
      <c r="J94" s="630">
        <v>0</v>
      </c>
      <c r="K94" s="630">
        <v>0</v>
      </c>
      <c r="L94" s="630">
        <v>0</v>
      </c>
      <c r="M94" s="630">
        <v>0</v>
      </c>
      <c r="N94" s="630">
        <v>0</v>
      </c>
      <c r="O94" s="630">
        <v>0</v>
      </c>
      <c r="P94" s="630">
        <v>0</v>
      </c>
      <c r="Q94" s="630">
        <v>0</v>
      </c>
      <c r="R94" s="255"/>
      <c r="S94" s="255"/>
    </row>
    <row r="95" spans="1:19" s="256" customFormat="1" ht="15" customHeight="1">
      <c r="A95" s="749">
        <v>1996</v>
      </c>
      <c r="B95" s="630">
        <v>0</v>
      </c>
      <c r="C95" s="630">
        <v>0</v>
      </c>
      <c r="D95" s="630">
        <v>1</v>
      </c>
      <c r="E95" s="630">
        <v>1</v>
      </c>
      <c r="F95" s="630">
        <v>0</v>
      </c>
      <c r="G95" s="630">
        <v>0</v>
      </c>
      <c r="H95" s="630">
        <v>1</v>
      </c>
      <c r="I95" s="630">
        <v>1</v>
      </c>
      <c r="J95" s="630">
        <v>0</v>
      </c>
      <c r="K95" s="630">
        <v>0</v>
      </c>
      <c r="L95" s="630">
        <v>1</v>
      </c>
      <c r="M95" s="630">
        <v>1</v>
      </c>
      <c r="N95" s="630">
        <v>0</v>
      </c>
      <c r="O95" s="630">
        <v>0</v>
      </c>
      <c r="P95" s="630">
        <v>0</v>
      </c>
      <c r="Q95" s="630">
        <v>1</v>
      </c>
      <c r="R95" s="255"/>
      <c r="S95" s="255"/>
    </row>
    <row r="96" spans="1:19" s="256" customFormat="1" ht="15" customHeight="1">
      <c r="A96" s="749">
        <v>1997</v>
      </c>
      <c r="B96" s="630">
        <v>0</v>
      </c>
      <c r="C96" s="630">
        <v>0</v>
      </c>
      <c r="D96" s="630">
        <v>0</v>
      </c>
      <c r="E96" s="630">
        <v>0</v>
      </c>
      <c r="F96" s="630">
        <v>0</v>
      </c>
      <c r="G96" s="630">
        <v>0</v>
      </c>
      <c r="H96" s="630">
        <v>0</v>
      </c>
      <c r="I96" s="630">
        <v>0</v>
      </c>
      <c r="J96" s="630">
        <v>0</v>
      </c>
      <c r="K96" s="630">
        <v>0</v>
      </c>
      <c r="L96" s="630">
        <v>0</v>
      </c>
      <c r="M96" s="630">
        <v>0</v>
      </c>
      <c r="N96" s="630">
        <v>0</v>
      </c>
      <c r="O96" s="630">
        <v>0</v>
      </c>
      <c r="P96" s="630">
        <v>0</v>
      </c>
      <c r="Q96" s="630">
        <v>0</v>
      </c>
      <c r="R96" s="255"/>
      <c r="S96" s="255"/>
    </row>
    <row r="97" spans="1:19" s="256" customFormat="1" ht="15" customHeight="1">
      <c r="A97" s="749">
        <v>1998</v>
      </c>
      <c r="B97" s="630">
        <v>2</v>
      </c>
      <c r="C97" s="630">
        <v>0</v>
      </c>
      <c r="D97" s="630">
        <v>0</v>
      </c>
      <c r="E97" s="630">
        <v>2</v>
      </c>
      <c r="F97" s="630">
        <v>2</v>
      </c>
      <c r="G97" s="630">
        <v>0</v>
      </c>
      <c r="H97" s="630">
        <v>0</v>
      </c>
      <c r="I97" s="630">
        <v>2</v>
      </c>
      <c r="J97" s="630">
        <v>2</v>
      </c>
      <c r="K97" s="630">
        <v>0</v>
      </c>
      <c r="L97" s="630">
        <v>0</v>
      </c>
      <c r="M97" s="630">
        <v>2</v>
      </c>
      <c r="N97" s="630">
        <v>0</v>
      </c>
      <c r="O97" s="630">
        <v>0</v>
      </c>
      <c r="P97" s="630">
        <v>0</v>
      </c>
      <c r="Q97" s="630">
        <v>2</v>
      </c>
      <c r="R97" s="255"/>
      <c r="S97" s="255"/>
    </row>
    <row r="98" spans="1:19" s="256" customFormat="1" ht="15" customHeight="1">
      <c r="A98" s="749">
        <v>1999</v>
      </c>
      <c r="B98" s="630">
        <v>0</v>
      </c>
      <c r="C98" s="630">
        <v>0</v>
      </c>
      <c r="D98" s="630">
        <v>0</v>
      </c>
      <c r="E98" s="630">
        <v>0</v>
      </c>
      <c r="F98" s="630">
        <v>0</v>
      </c>
      <c r="G98" s="630">
        <v>0</v>
      </c>
      <c r="H98" s="630">
        <v>0</v>
      </c>
      <c r="I98" s="630">
        <v>0</v>
      </c>
      <c r="J98" s="630">
        <v>0</v>
      </c>
      <c r="K98" s="630">
        <v>0</v>
      </c>
      <c r="L98" s="630">
        <v>0</v>
      </c>
      <c r="M98" s="630">
        <v>0</v>
      </c>
      <c r="N98" s="630">
        <v>0</v>
      </c>
      <c r="O98" s="630">
        <v>0</v>
      </c>
      <c r="P98" s="630">
        <v>0</v>
      </c>
      <c r="Q98" s="630">
        <v>0</v>
      </c>
      <c r="R98" s="255"/>
      <c r="S98" s="255"/>
    </row>
    <row r="99" spans="1:19" s="256" customFormat="1" ht="15" customHeight="1">
      <c r="A99" s="749">
        <v>2000</v>
      </c>
      <c r="B99" s="630">
        <v>0</v>
      </c>
      <c r="C99" s="630">
        <v>0</v>
      </c>
      <c r="D99" s="630">
        <v>0</v>
      </c>
      <c r="E99" s="630">
        <v>0</v>
      </c>
      <c r="F99" s="630">
        <v>0</v>
      </c>
      <c r="G99" s="630">
        <v>0</v>
      </c>
      <c r="H99" s="630">
        <v>0</v>
      </c>
      <c r="I99" s="630">
        <v>0</v>
      </c>
      <c r="J99" s="630">
        <v>0</v>
      </c>
      <c r="K99" s="630">
        <v>0</v>
      </c>
      <c r="L99" s="630">
        <v>0</v>
      </c>
      <c r="M99" s="630">
        <v>0</v>
      </c>
      <c r="N99" s="630">
        <v>0</v>
      </c>
      <c r="O99" s="630">
        <v>0</v>
      </c>
      <c r="P99" s="630">
        <v>0</v>
      </c>
      <c r="Q99" s="630">
        <v>0</v>
      </c>
      <c r="R99" s="255"/>
      <c r="S99" s="255"/>
    </row>
    <row r="100" spans="1:19" s="256" customFormat="1" ht="15" customHeight="1">
      <c r="A100" s="749">
        <v>2001</v>
      </c>
      <c r="B100" s="630">
        <v>0</v>
      </c>
      <c r="C100" s="630">
        <v>0</v>
      </c>
      <c r="D100" s="630">
        <v>1</v>
      </c>
      <c r="E100" s="630">
        <v>1</v>
      </c>
      <c r="F100" s="630">
        <v>0</v>
      </c>
      <c r="G100" s="630">
        <v>0</v>
      </c>
      <c r="H100" s="630">
        <v>1</v>
      </c>
      <c r="I100" s="630">
        <v>1</v>
      </c>
      <c r="J100" s="630">
        <v>0</v>
      </c>
      <c r="K100" s="630">
        <v>0</v>
      </c>
      <c r="L100" s="630">
        <v>1</v>
      </c>
      <c r="M100" s="630">
        <v>1</v>
      </c>
      <c r="N100" s="630">
        <v>0</v>
      </c>
      <c r="O100" s="630">
        <v>0</v>
      </c>
      <c r="P100" s="630">
        <v>0</v>
      </c>
      <c r="Q100" s="630">
        <v>1</v>
      </c>
      <c r="R100" s="255"/>
      <c r="S100" s="255"/>
    </row>
    <row r="101" spans="1:19" s="256" customFormat="1" ht="15" customHeight="1">
      <c r="A101" s="749">
        <v>2002</v>
      </c>
      <c r="B101" s="630">
        <v>1</v>
      </c>
      <c r="C101" s="630">
        <v>0</v>
      </c>
      <c r="D101" s="630">
        <v>0</v>
      </c>
      <c r="E101" s="630">
        <v>1</v>
      </c>
      <c r="F101" s="630">
        <v>1</v>
      </c>
      <c r="G101" s="630">
        <v>0</v>
      </c>
      <c r="H101" s="630">
        <v>0</v>
      </c>
      <c r="I101" s="630">
        <v>1</v>
      </c>
      <c r="J101" s="630">
        <v>0</v>
      </c>
      <c r="K101" s="630">
        <v>0</v>
      </c>
      <c r="L101" s="630">
        <v>1</v>
      </c>
      <c r="M101" s="630">
        <v>1</v>
      </c>
      <c r="N101" s="630">
        <v>0</v>
      </c>
      <c r="O101" s="630">
        <v>0</v>
      </c>
      <c r="P101" s="630">
        <v>0</v>
      </c>
      <c r="Q101" s="630">
        <v>1</v>
      </c>
      <c r="R101" s="255"/>
      <c r="S101" s="255"/>
    </row>
    <row r="102" spans="1:19" s="256" customFormat="1" ht="15" customHeight="1">
      <c r="A102" s="749">
        <v>2003</v>
      </c>
      <c r="B102" s="630">
        <v>2</v>
      </c>
      <c r="C102" s="630">
        <v>0</v>
      </c>
      <c r="D102" s="630">
        <v>0</v>
      </c>
      <c r="E102" s="630">
        <v>2</v>
      </c>
      <c r="F102" s="630">
        <v>2</v>
      </c>
      <c r="G102" s="630">
        <v>0</v>
      </c>
      <c r="H102" s="630">
        <v>0</v>
      </c>
      <c r="I102" s="630">
        <v>2</v>
      </c>
      <c r="J102" s="630">
        <v>2</v>
      </c>
      <c r="K102" s="630">
        <v>0</v>
      </c>
      <c r="L102" s="630">
        <v>0</v>
      </c>
      <c r="M102" s="630">
        <v>2</v>
      </c>
      <c r="N102" s="630">
        <v>0</v>
      </c>
      <c r="O102" s="630">
        <v>0</v>
      </c>
      <c r="P102" s="630">
        <v>0</v>
      </c>
      <c r="Q102" s="630">
        <v>2</v>
      </c>
      <c r="R102" s="255"/>
      <c r="S102" s="255"/>
    </row>
    <row r="103" spans="1:19" s="256" customFormat="1" ht="15" customHeight="1">
      <c r="A103" s="749">
        <v>2004</v>
      </c>
      <c r="B103" s="630">
        <v>0</v>
      </c>
      <c r="C103" s="630">
        <v>0</v>
      </c>
      <c r="D103" s="630">
        <v>0</v>
      </c>
      <c r="E103" s="630">
        <v>0</v>
      </c>
      <c r="F103" s="630">
        <v>0</v>
      </c>
      <c r="G103" s="630">
        <v>0</v>
      </c>
      <c r="H103" s="630">
        <v>0</v>
      </c>
      <c r="I103" s="630">
        <v>0</v>
      </c>
      <c r="J103" s="630">
        <v>0</v>
      </c>
      <c r="K103" s="630">
        <v>0</v>
      </c>
      <c r="L103" s="630">
        <v>0</v>
      </c>
      <c r="M103" s="630">
        <v>0</v>
      </c>
      <c r="N103" s="630">
        <v>0</v>
      </c>
      <c r="O103" s="630">
        <v>0</v>
      </c>
      <c r="P103" s="630">
        <v>0</v>
      </c>
      <c r="Q103" s="630">
        <v>0</v>
      </c>
      <c r="R103" s="255"/>
      <c r="S103" s="255"/>
    </row>
    <row r="104" spans="1:19" s="256" customFormat="1" ht="15" customHeight="1">
      <c r="A104" s="749">
        <v>2005</v>
      </c>
      <c r="B104" s="630">
        <v>3</v>
      </c>
      <c r="C104" s="630">
        <v>0</v>
      </c>
      <c r="D104" s="630">
        <v>0</v>
      </c>
      <c r="E104" s="630">
        <v>3</v>
      </c>
      <c r="F104" s="630">
        <v>3</v>
      </c>
      <c r="G104" s="630">
        <v>0</v>
      </c>
      <c r="H104" s="630">
        <v>0</v>
      </c>
      <c r="I104" s="630">
        <v>3</v>
      </c>
      <c r="J104" s="630">
        <v>3</v>
      </c>
      <c r="K104" s="630">
        <v>0</v>
      </c>
      <c r="L104" s="630">
        <v>0</v>
      </c>
      <c r="M104" s="630">
        <v>3</v>
      </c>
      <c r="N104" s="630">
        <v>0</v>
      </c>
      <c r="O104" s="630">
        <v>0</v>
      </c>
      <c r="P104" s="630">
        <v>0</v>
      </c>
      <c r="Q104" s="630">
        <v>3</v>
      </c>
      <c r="R104" s="255"/>
      <c r="S104" s="255"/>
    </row>
    <row r="105" spans="1:19" s="256" customFormat="1" ht="15" customHeight="1">
      <c r="A105" s="749">
        <v>2006</v>
      </c>
      <c r="B105" s="630">
        <v>2</v>
      </c>
      <c r="C105" s="630">
        <v>0</v>
      </c>
      <c r="D105" s="630">
        <v>0</v>
      </c>
      <c r="E105" s="630">
        <v>2</v>
      </c>
      <c r="F105" s="630">
        <v>2</v>
      </c>
      <c r="G105" s="630">
        <v>0</v>
      </c>
      <c r="H105" s="630">
        <v>0</v>
      </c>
      <c r="I105" s="630">
        <v>2</v>
      </c>
      <c r="J105" s="630">
        <v>2</v>
      </c>
      <c r="K105" s="630">
        <v>0</v>
      </c>
      <c r="L105" s="630">
        <v>0</v>
      </c>
      <c r="M105" s="630">
        <v>2</v>
      </c>
      <c r="N105" s="630">
        <v>0</v>
      </c>
      <c r="O105" s="630">
        <v>0</v>
      </c>
      <c r="P105" s="630">
        <v>0</v>
      </c>
      <c r="Q105" s="630">
        <v>2</v>
      </c>
      <c r="R105" s="255"/>
      <c r="S105" s="255"/>
    </row>
    <row r="106" spans="1:19" s="256" customFormat="1" ht="15" customHeight="1">
      <c r="A106" s="749">
        <v>2007</v>
      </c>
      <c r="B106" s="630">
        <v>0</v>
      </c>
      <c r="C106" s="630">
        <v>0</v>
      </c>
      <c r="D106" s="630">
        <v>0</v>
      </c>
      <c r="E106" s="630">
        <v>0</v>
      </c>
      <c r="F106" s="630">
        <v>0</v>
      </c>
      <c r="G106" s="630">
        <v>0</v>
      </c>
      <c r="H106" s="630">
        <v>0</v>
      </c>
      <c r="I106" s="630">
        <v>0</v>
      </c>
      <c r="J106" s="630">
        <v>0</v>
      </c>
      <c r="K106" s="630">
        <v>0</v>
      </c>
      <c r="L106" s="630">
        <v>0</v>
      </c>
      <c r="M106" s="630">
        <v>0</v>
      </c>
      <c r="N106" s="630">
        <v>0</v>
      </c>
      <c r="O106" s="630">
        <v>1</v>
      </c>
      <c r="P106" s="630">
        <v>0</v>
      </c>
      <c r="Q106" s="630">
        <v>1</v>
      </c>
      <c r="R106" s="255"/>
      <c r="S106" s="255"/>
    </row>
    <row r="107" spans="1:19" s="256" customFormat="1" ht="15" customHeight="1">
      <c r="A107" s="749">
        <v>2008</v>
      </c>
      <c r="B107" s="630">
        <v>1</v>
      </c>
      <c r="C107" s="630">
        <v>0</v>
      </c>
      <c r="D107" s="630">
        <v>0</v>
      </c>
      <c r="E107" s="630">
        <v>1</v>
      </c>
      <c r="F107" s="630">
        <v>0</v>
      </c>
      <c r="G107" s="630">
        <v>1</v>
      </c>
      <c r="H107" s="630">
        <v>0</v>
      </c>
      <c r="I107" s="630">
        <v>1</v>
      </c>
      <c r="J107" s="630">
        <v>1</v>
      </c>
      <c r="K107" s="630">
        <v>0</v>
      </c>
      <c r="L107" s="630">
        <v>0</v>
      </c>
      <c r="M107" s="630">
        <v>1</v>
      </c>
      <c r="N107" s="630">
        <v>0</v>
      </c>
      <c r="O107" s="630">
        <v>0</v>
      </c>
      <c r="P107" s="630">
        <v>0</v>
      </c>
      <c r="Q107" s="630">
        <v>1</v>
      </c>
      <c r="R107" s="255"/>
      <c r="S107" s="255"/>
    </row>
    <row r="108" spans="1:19" s="256" customFormat="1" ht="15" customHeight="1">
      <c r="A108" s="749">
        <v>2009</v>
      </c>
      <c r="B108" s="1062">
        <v>0</v>
      </c>
      <c r="C108" s="1062">
        <v>0</v>
      </c>
      <c r="D108" s="1062">
        <v>0</v>
      </c>
      <c r="E108" s="1062">
        <v>0</v>
      </c>
      <c r="F108" s="1062">
        <v>0</v>
      </c>
      <c r="G108" s="1062">
        <v>0</v>
      </c>
      <c r="H108" s="1062">
        <v>0</v>
      </c>
      <c r="I108" s="1062">
        <v>0</v>
      </c>
      <c r="J108" s="1062">
        <v>0</v>
      </c>
      <c r="K108" s="1062">
        <v>0</v>
      </c>
      <c r="L108" s="1062">
        <v>0</v>
      </c>
      <c r="M108" s="1062">
        <v>0</v>
      </c>
      <c r="N108" s="1062">
        <v>0</v>
      </c>
      <c r="O108" s="1062">
        <v>0</v>
      </c>
      <c r="P108" s="1062">
        <v>0</v>
      </c>
      <c r="Q108" s="1062">
        <v>0</v>
      </c>
      <c r="R108" s="255"/>
      <c r="S108" s="255"/>
    </row>
    <row r="109" spans="1:19" s="256" customFormat="1" ht="15" customHeight="1">
      <c r="A109" s="750" t="s">
        <v>318</v>
      </c>
      <c r="B109" s="630">
        <v>0</v>
      </c>
      <c r="C109" s="630">
        <v>0</v>
      </c>
      <c r="D109" s="630">
        <v>0</v>
      </c>
      <c r="E109" s="630">
        <v>0</v>
      </c>
      <c r="F109" s="630">
        <v>0</v>
      </c>
      <c r="G109" s="630">
        <v>0</v>
      </c>
      <c r="H109" s="630">
        <v>0</v>
      </c>
      <c r="I109" s="630">
        <v>0</v>
      </c>
      <c r="J109" s="630">
        <v>0</v>
      </c>
      <c r="K109" s="630">
        <v>0</v>
      </c>
      <c r="L109" s="630">
        <v>0</v>
      </c>
      <c r="M109" s="630">
        <v>0</v>
      </c>
      <c r="N109" s="630">
        <v>0</v>
      </c>
      <c r="O109" s="630">
        <v>0</v>
      </c>
      <c r="P109" s="630">
        <v>0</v>
      </c>
      <c r="Q109" s="630">
        <v>0</v>
      </c>
      <c r="R109" s="255"/>
      <c r="S109" s="91"/>
    </row>
    <row r="110" spans="1:19" ht="15" customHeight="1">
      <c r="A110" s="289"/>
      <c r="B110" s="255"/>
      <c r="C110" s="255"/>
      <c r="D110" s="290"/>
      <c r="E110" s="255"/>
      <c r="F110" s="255"/>
      <c r="G110" s="255"/>
      <c r="H110" s="290"/>
      <c r="I110" s="255"/>
      <c r="J110" s="255"/>
      <c r="K110" s="255"/>
      <c r="L110" s="290"/>
      <c r="M110" s="255"/>
      <c r="N110" s="255"/>
      <c r="O110" s="255"/>
      <c r="P110" s="255"/>
      <c r="Q110" s="255"/>
      <c r="R110" s="88"/>
      <c r="S110" s="88"/>
    </row>
    <row r="111" spans="1:19" ht="15" customHeight="1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1:19" ht="15" customHeight="1">
      <c r="A112" s="92" t="s">
        <v>32</v>
      </c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88"/>
      <c r="S112" s="88"/>
    </row>
    <row r="113" spans="1:19" ht="15" customHeight="1">
      <c r="A113" s="8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88"/>
      <c r="S113" s="88"/>
    </row>
    <row r="114" spans="1:19" ht="15" customHeight="1">
      <c r="A114" s="8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88"/>
      <c r="S114" s="88"/>
    </row>
    <row r="115" spans="1:19" ht="15" customHeight="1">
      <c r="A115" s="8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88"/>
      <c r="S115" s="88"/>
    </row>
    <row r="116" spans="1:19" ht="15" customHeight="1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1:19" ht="15" customHeight="1">
      <c r="A117" s="92" t="s">
        <v>210</v>
      </c>
      <c r="B117" s="66" t="s">
        <v>849</v>
      </c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88"/>
      <c r="S117" s="88"/>
    </row>
    <row r="118" spans="1:19" ht="15" customHeight="1">
      <c r="A118" s="92" t="s">
        <v>274</v>
      </c>
      <c r="B118" s="68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88"/>
      <c r="S118" s="88"/>
    </row>
    <row r="119" spans="1:19" ht="15" customHeight="1">
      <c r="A119" s="88"/>
      <c r="B119" s="68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88"/>
      <c r="S119" s="88"/>
    </row>
    <row r="120" spans="1:19" ht="15" customHeight="1">
      <c r="A120" s="88"/>
      <c r="B120" s="68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88"/>
      <c r="S120" s="88"/>
    </row>
    <row r="121" spans="1:19" ht="15" customHeight="1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1:19" ht="12.75">
      <c r="A122" s="92" t="s">
        <v>675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1:19" ht="12.75">
      <c r="A123" s="704"/>
      <c r="B123" s="638" t="s">
        <v>608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1:19" ht="12.75">
      <c r="A124" s="88"/>
      <c r="B124" s="639" t="s">
        <v>610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1:19" ht="12.75">
      <c r="A125" s="88"/>
      <c r="B125" s="639" t="s">
        <v>594</v>
      </c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1:19" ht="12.75">
      <c r="A126" s="88"/>
      <c r="B126" s="639" t="s">
        <v>653</v>
      </c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1:19" ht="15" customHeight="1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</sheetData>
  <sheetProtection password="CD9E" sheet="1" selectLockedCells="1"/>
  <conditionalFormatting sqref="B88:Q88">
    <cfRule type="expression" priority="36" dxfId="0" stopIfTrue="1">
      <formula>B88&lt;&gt;SUM(B89:B109)</formula>
    </cfRule>
  </conditionalFormatting>
  <conditionalFormatting sqref="E14:E109 I14:I109 M14:M109">
    <cfRule type="expression" priority="35" dxfId="0" stopIfTrue="1">
      <formula>E14&lt;&gt;SUM(B14:D14)</formula>
    </cfRule>
  </conditionalFormatting>
  <conditionalFormatting sqref="Q14:Q109">
    <cfRule type="expression" priority="34" dxfId="0" stopIfTrue="1">
      <formula>Q14&lt;&gt;SUM(P14,O14,N14,MAX(M14,I14,E14))</formula>
    </cfRule>
  </conditionalFormatting>
  <conditionalFormatting sqref="B16:Q16 B40:Q40 B64:Q64">
    <cfRule type="expression" priority="37" dxfId="0" stopIfTrue="1">
      <formula>B16&lt;&gt;SUM(B17:B37)</formula>
    </cfRule>
  </conditionalFormatting>
  <conditionalFormatting sqref="B15">
    <cfRule type="expression" priority="29" dxfId="0" stopIfTrue="1">
      <formula>B14&lt;&gt;SUM(B16,B23,B28,B34,B40,B44,B50)</formula>
    </cfRule>
  </conditionalFormatting>
  <conditionalFormatting sqref="C15">
    <cfRule type="expression" priority="28" dxfId="0" stopIfTrue="1">
      <formula>C14&lt;&gt;SUM(C16,C23,C28,C34,C40,C44,C50)</formula>
    </cfRule>
  </conditionalFormatting>
  <conditionalFormatting sqref="D15:Q15">
    <cfRule type="expression" priority="27" dxfId="0" stopIfTrue="1">
      <formula>D14&lt;&gt;SUM(D16,D23,D28,D34,D40,D44,D50)</formula>
    </cfRule>
  </conditionalFormatting>
  <conditionalFormatting sqref="E15">
    <cfRule type="expression" priority="26" dxfId="0" stopIfTrue="1">
      <formula>E15&lt;&gt;SUM(E16:E36)</formula>
    </cfRule>
  </conditionalFormatting>
  <conditionalFormatting sqref="I15">
    <cfRule type="expression" priority="25" dxfId="0" stopIfTrue="1">
      <formula>I15&lt;&gt;SUM(I16:I36)</formula>
    </cfRule>
  </conditionalFormatting>
  <conditionalFormatting sqref="M15">
    <cfRule type="expression" priority="24" dxfId="0" stopIfTrue="1">
      <formula>M15&lt;&gt;SUM(M16:M36)</formula>
    </cfRule>
  </conditionalFormatting>
  <conditionalFormatting sqref="Q15">
    <cfRule type="expression" priority="23" dxfId="0" stopIfTrue="1">
      <formula>Q15&lt;&gt;SUM(Q16:Q36)</formula>
    </cfRule>
  </conditionalFormatting>
  <conditionalFormatting sqref="B39">
    <cfRule type="expression" priority="22" dxfId="0" stopIfTrue="1">
      <formula>B38&lt;&gt;SUM(B40,B47,B52,B58,B64,B68,B74)</formula>
    </cfRule>
  </conditionalFormatting>
  <conditionalFormatting sqref="C39">
    <cfRule type="expression" priority="21" dxfId="0" stopIfTrue="1">
      <formula>C38&lt;&gt;SUM(C40,C47,C52,C58,C64,C68,C74)</formula>
    </cfRule>
  </conditionalFormatting>
  <conditionalFormatting sqref="D39:Q39">
    <cfRule type="expression" priority="20" dxfId="0" stopIfTrue="1">
      <formula>D38&lt;&gt;SUM(D40,D47,D52,D58,D64,D68,D74)</formula>
    </cfRule>
  </conditionalFormatting>
  <conditionalFormatting sqref="E39">
    <cfRule type="expression" priority="19" dxfId="0" stopIfTrue="1">
      <formula>E39&lt;&gt;SUM(E40:E60)</formula>
    </cfRule>
  </conditionalFormatting>
  <conditionalFormatting sqref="I39">
    <cfRule type="expression" priority="18" dxfId="0" stopIfTrue="1">
      <formula>I39&lt;&gt;SUM(I40:I60)</formula>
    </cfRule>
  </conditionalFormatting>
  <conditionalFormatting sqref="M39">
    <cfRule type="expression" priority="17" dxfId="0" stopIfTrue="1">
      <formula>M39&lt;&gt;SUM(M40:M60)</formula>
    </cfRule>
  </conditionalFormatting>
  <conditionalFormatting sqref="Q39">
    <cfRule type="expression" priority="16" dxfId="0" stopIfTrue="1">
      <formula>Q39&lt;&gt;SUM(Q40:Q60)</formula>
    </cfRule>
  </conditionalFormatting>
  <conditionalFormatting sqref="B63">
    <cfRule type="expression" priority="15" dxfId="0" stopIfTrue="1">
      <formula>B62&lt;&gt;SUM(B64,B71,B76,B82,B88,B92,B98)</formula>
    </cfRule>
  </conditionalFormatting>
  <conditionalFormatting sqref="C63">
    <cfRule type="expression" priority="14" dxfId="0" stopIfTrue="1">
      <formula>C62&lt;&gt;SUM(C64,C71,C76,C82,C88,C92,C98)</formula>
    </cfRule>
  </conditionalFormatting>
  <conditionalFormatting sqref="D63:Q63">
    <cfRule type="expression" priority="13" dxfId="0" stopIfTrue="1">
      <formula>D62&lt;&gt;SUM(D64,D71,D76,D82,D88,D92,D98)</formula>
    </cfRule>
  </conditionalFormatting>
  <conditionalFormatting sqref="E63">
    <cfRule type="expression" priority="12" dxfId="0" stopIfTrue="1">
      <formula>E63&lt;&gt;SUM(E64:E84)</formula>
    </cfRule>
  </conditionalFormatting>
  <conditionalFormatting sqref="I63">
    <cfRule type="expression" priority="11" dxfId="0" stopIfTrue="1">
      <formula>I63&lt;&gt;SUM(I64:I84)</formula>
    </cfRule>
  </conditionalFormatting>
  <conditionalFormatting sqref="M63">
    <cfRule type="expression" priority="10" dxfId="0" stopIfTrue="1">
      <formula>M63&lt;&gt;SUM(M64:M84)</formula>
    </cfRule>
  </conditionalFormatting>
  <conditionalFormatting sqref="Q63">
    <cfRule type="expression" priority="9" dxfId="0" stopIfTrue="1">
      <formula>Q63&lt;&gt;SUM(Q64:Q84)</formula>
    </cfRule>
  </conditionalFormatting>
  <conditionalFormatting sqref="B87">
    <cfRule type="expression" priority="8" dxfId="0" stopIfTrue="1">
      <formula>B86&lt;&gt;SUM(B88,B95,B100,B106,B112,B116,B122)</formula>
    </cfRule>
  </conditionalFormatting>
  <conditionalFormatting sqref="C87">
    <cfRule type="expression" priority="7" dxfId="0" stopIfTrue="1">
      <formula>C86&lt;&gt;SUM(C88,C95,C100,C106,C112,C116,C122)</formula>
    </cfRule>
  </conditionalFormatting>
  <conditionalFormatting sqref="D87:Q87">
    <cfRule type="expression" priority="6" dxfId="0" stopIfTrue="1">
      <formula>D86&lt;&gt;SUM(D88,D95,D100,D106,D112,D116,D122)</formula>
    </cfRule>
  </conditionalFormatting>
  <conditionalFormatting sqref="E87">
    <cfRule type="expression" priority="5" dxfId="0" stopIfTrue="1">
      <formula>E87&lt;&gt;SUM(E88:E108)</formula>
    </cfRule>
  </conditionalFormatting>
  <conditionalFormatting sqref="I87">
    <cfRule type="expression" priority="4" dxfId="0" stopIfTrue="1">
      <formula>I87&lt;&gt;SUM(I88:I108)</formula>
    </cfRule>
  </conditionalFormatting>
  <conditionalFormatting sqref="M87">
    <cfRule type="expression" priority="3" dxfId="0" stopIfTrue="1">
      <formula>M87&lt;&gt;SUM(M88:M108)</formula>
    </cfRule>
  </conditionalFormatting>
  <conditionalFormatting sqref="Q87">
    <cfRule type="expression" priority="2" dxfId="0" stopIfTrue="1">
      <formula>Q87&lt;&gt;SUM(Q88:Q108)</formula>
    </cfRule>
  </conditionalFormatting>
  <dataValidations count="1">
    <dataValidation type="list" allowBlank="1" showInputMessage="1" showErrorMessage="1" sqref="B123:B126">
      <formula1>ModelQuest</formula1>
    </dataValidation>
  </dataValidations>
  <hyperlinks>
    <hyperlink ref="A3" location="Cntry!A1" display="Go to country metadata"/>
    <hyperlink ref="A1" location="'List of tables'!A9" display="'List of tables'!A9"/>
  </hyperlink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36" r:id="rId1"/>
  <headerFooter alignWithMargins="0">
    <oddHeader>&amp;LCDH&amp;C &amp;F&amp;R&amp;A</oddHeader>
    <oddFooter>&amp;CPage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tabColor indexed="42"/>
    <pageSetUpPr fitToPage="1"/>
  </sheetPr>
  <dimension ref="A1:S39"/>
  <sheetViews>
    <sheetView showGridLines="0" zoomScale="80" zoomScaleNormal="80" zoomScalePageLayoutView="0" workbookViewId="0" topLeftCell="A1">
      <selection activeCell="A2" sqref="A2"/>
    </sheetView>
  </sheetViews>
  <sheetFormatPr defaultColWidth="9.140625" defaultRowHeight="15" customHeight="1"/>
  <cols>
    <col min="1" max="1" width="30.28125" style="23" customWidth="1"/>
    <col min="2" max="3" width="11.140625" style="23" customWidth="1"/>
    <col min="4" max="4" width="12.00390625" style="23" customWidth="1"/>
    <col min="5" max="13" width="11.140625" style="23" customWidth="1"/>
    <col min="14" max="14" width="13.421875" style="23" customWidth="1"/>
    <col min="15" max="15" width="11.140625" style="23" customWidth="1"/>
    <col min="16" max="16" width="13.7109375" style="23" bestFit="1" customWidth="1"/>
    <col min="17" max="17" width="11.140625" style="23" customWidth="1"/>
    <col min="18" max="16384" width="9.140625" style="23" customWidth="1"/>
  </cols>
  <sheetData>
    <row r="1" s="77" customFormat="1" ht="12" customHeight="1">
      <c r="A1" s="18" t="s">
        <v>7</v>
      </c>
    </row>
    <row r="2" s="77" customFormat="1" ht="12" customHeight="1">
      <c r="A2" s="20"/>
    </row>
    <row r="3" s="77" customFormat="1" ht="12" customHeight="1">
      <c r="A3" s="20" t="s">
        <v>8</v>
      </c>
    </row>
    <row r="4" spans="1:19" ht="15" customHeight="1">
      <c r="A4" s="86" t="s">
        <v>254</v>
      </c>
      <c r="B4" s="86"/>
      <c r="C4" s="86"/>
      <c r="D4" s="86"/>
      <c r="E4" s="86"/>
      <c r="F4" s="86"/>
      <c r="G4" s="86"/>
      <c r="H4" s="86"/>
      <c r="I4" s="86"/>
      <c r="J4" s="87"/>
      <c r="K4" s="87"/>
      <c r="L4" s="87"/>
      <c r="M4" s="87"/>
      <c r="N4" s="87"/>
      <c r="O4" s="87"/>
      <c r="P4" s="87"/>
      <c r="Q4" s="87"/>
      <c r="R4" s="88"/>
      <c r="S4" s="88"/>
    </row>
    <row r="5" s="138" customFormat="1" ht="15" customHeight="1"/>
    <row r="6" spans="1:19" s="138" customFormat="1" ht="15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</row>
    <row r="7" spans="1:19" ht="15" customHeight="1">
      <c r="A7" s="89" t="s">
        <v>808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</row>
    <row r="8" spans="1:19" ht="15" customHeight="1">
      <c r="A8" s="90" t="s">
        <v>20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</row>
    <row r="9" spans="1:19" ht="15" customHeight="1">
      <c r="A9" s="88"/>
      <c r="B9" s="232" t="s">
        <v>34</v>
      </c>
      <c r="C9" s="633">
        <v>2009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</row>
    <row r="10" spans="1:19" ht="15" customHeight="1">
      <c r="A10" s="257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</row>
    <row r="11" spans="1:19" ht="15" customHeight="1">
      <c r="A11" s="258" t="s">
        <v>49</v>
      </c>
      <c r="B11" s="234" t="s">
        <v>255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6"/>
      <c r="N11" s="259" t="s">
        <v>256</v>
      </c>
      <c r="O11" s="259" t="s">
        <v>257</v>
      </c>
      <c r="P11" s="260" t="s">
        <v>258</v>
      </c>
      <c r="Q11" s="261" t="s">
        <v>42</v>
      </c>
      <c r="R11" s="88"/>
      <c r="S11" s="88"/>
    </row>
    <row r="12" spans="1:19" ht="15" customHeight="1">
      <c r="A12" s="262"/>
      <c r="B12" s="238" t="s">
        <v>260</v>
      </c>
      <c r="C12" s="239"/>
      <c r="D12" s="239"/>
      <c r="E12" s="236"/>
      <c r="F12" s="239" t="s">
        <v>261</v>
      </c>
      <c r="G12" s="239"/>
      <c r="H12" s="239"/>
      <c r="I12" s="236"/>
      <c r="J12" s="239" t="s">
        <v>262</v>
      </c>
      <c r="K12" s="239"/>
      <c r="L12" s="239"/>
      <c r="M12" s="236"/>
      <c r="N12" s="263"/>
      <c r="O12" s="264"/>
      <c r="P12" s="265" t="s">
        <v>263</v>
      </c>
      <c r="Q12" s="266"/>
      <c r="R12" s="88"/>
      <c r="S12" s="88"/>
    </row>
    <row r="13" spans="1:19" ht="41.25" customHeight="1">
      <c r="A13" s="246" t="s">
        <v>809</v>
      </c>
      <c r="B13" s="267" t="s">
        <v>744</v>
      </c>
      <c r="C13" s="268" t="s">
        <v>745</v>
      </c>
      <c r="D13" s="269" t="s">
        <v>265</v>
      </c>
      <c r="E13" s="270" t="s">
        <v>42</v>
      </c>
      <c r="F13" s="268" t="s">
        <v>266</v>
      </c>
      <c r="G13" s="268" t="s">
        <v>267</v>
      </c>
      <c r="H13" s="269" t="s">
        <v>268</v>
      </c>
      <c r="I13" s="270" t="s">
        <v>42</v>
      </c>
      <c r="J13" s="268" t="s">
        <v>269</v>
      </c>
      <c r="K13" s="268" t="s">
        <v>270</v>
      </c>
      <c r="L13" s="269" t="s">
        <v>271</v>
      </c>
      <c r="M13" s="270" t="s">
        <v>42</v>
      </c>
      <c r="N13" s="271"/>
      <c r="O13" s="271"/>
      <c r="P13" s="272" t="s">
        <v>272</v>
      </c>
      <c r="Q13" s="273"/>
      <c r="R13" s="88"/>
      <c r="S13" s="88"/>
    </row>
    <row r="14" spans="1:19" ht="18" customHeight="1">
      <c r="A14" s="283" t="s">
        <v>695</v>
      </c>
      <c r="B14" s="630">
        <v>4090</v>
      </c>
      <c r="C14" s="630">
        <v>213</v>
      </c>
      <c r="D14" s="630">
        <v>210</v>
      </c>
      <c r="E14" s="630">
        <v>4513</v>
      </c>
      <c r="F14" s="630">
        <v>3274</v>
      </c>
      <c r="G14" s="630">
        <v>941</v>
      </c>
      <c r="H14" s="630">
        <v>298</v>
      </c>
      <c r="I14" s="630">
        <v>4513</v>
      </c>
      <c r="J14" s="630">
        <v>3541</v>
      </c>
      <c r="K14" s="630">
        <v>416</v>
      </c>
      <c r="L14" s="630">
        <v>556</v>
      </c>
      <c r="M14" s="630">
        <v>4513</v>
      </c>
      <c r="N14" s="630">
        <v>69</v>
      </c>
      <c r="O14" s="630">
        <v>69</v>
      </c>
      <c r="P14" s="630">
        <v>127</v>
      </c>
      <c r="Q14" s="630">
        <v>4778</v>
      </c>
      <c r="R14" s="88"/>
      <c r="S14" s="88"/>
    </row>
    <row r="15" spans="1:19" ht="25.5">
      <c r="A15" s="275" t="s">
        <v>276</v>
      </c>
      <c r="B15" s="630">
        <v>1413</v>
      </c>
      <c r="C15" s="630">
        <v>33</v>
      </c>
      <c r="D15" s="630">
        <v>80</v>
      </c>
      <c r="E15" s="630">
        <v>1526</v>
      </c>
      <c r="F15" s="630">
        <v>1105</v>
      </c>
      <c r="G15" s="630">
        <v>320</v>
      </c>
      <c r="H15" s="630">
        <v>101</v>
      </c>
      <c r="I15" s="630">
        <v>1526</v>
      </c>
      <c r="J15" s="630">
        <v>1199</v>
      </c>
      <c r="K15" s="630">
        <v>126</v>
      </c>
      <c r="L15" s="630">
        <v>201</v>
      </c>
      <c r="M15" s="630">
        <v>1526</v>
      </c>
      <c r="N15" s="630">
        <v>22</v>
      </c>
      <c r="O15" s="630">
        <v>17</v>
      </c>
      <c r="P15" s="630">
        <v>43</v>
      </c>
      <c r="Q15" s="630">
        <v>1608</v>
      </c>
      <c r="R15" s="88"/>
      <c r="S15" s="88"/>
    </row>
    <row r="16" spans="1:19" ht="15" customHeight="1">
      <c r="A16" s="280" t="s">
        <v>239</v>
      </c>
      <c r="B16" s="630">
        <v>802</v>
      </c>
      <c r="C16" s="630">
        <v>54</v>
      </c>
      <c r="D16" s="630">
        <v>22</v>
      </c>
      <c r="E16" s="630">
        <v>878</v>
      </c>
      <c r="F16" s="630">
        <v>705</v>
      </c>
      <c r="G16" s="630">
        <v>133</v>
      </c>
      <c r="H16" s="630">
        <v>40</v>
      </c>
      <c r="I16" s="630">
        <v>878</v>
      </c>
      <c r="J16" s="630">
        <v>721</v>
      </c>
      <c r="K16" s="630">
        <v>46</v>
      </c>
      <c r="L16" s="630">
        <v>111</v>
      </c>
      <c r="M16" s="630">
        <v>878</v>
      </c>
      <c r="N16" s="630">
        <v>8</v>
      </c>
      <c r="O16" s="630">
        <v>4</v>
      </c>
      <c r="P16" s="630">
        <v>26</v>
      </c>
      <c r="Q16" s="630">
        <v>916</v>
      </c>
      <c r="R16" s="88"/>
      <c r="S16" s="88"/>
    </row>
    <row r="17" spans="1:19" ht="15" customHeight="1">
      <c r="A17" s="280" t="s">
        <v>240</v>
      </c>
      <c r="B17" s="630">
        <v>626</v>
      </c>
      <c r="C17" s="630">
        <v>73</v>
      </c>
      <c r="D17" s="630">
        <v>30</v>
      </c>
      <c r="E17" s="630">
        <v>729</v>
      </c>
      <c r="F17" s="630">
        <v>518</v>
      </c>
      <c r="G17" s="630">
        <v>155</v>
      </c>
      <c r="H17" s="630">
        <v>56</v>
      </c>
      <c r="I17" s="630">
        <v>729</v>
      </c>
      <c r="J17" s="630">
        <v>571</v>
      </c>
      <c r="K17" s="630">
        <v>81</v>
      </c>
      <c r="L17" s="630">
        <v>77</v>
      </c>
      <c r="M17" s="630">
        <v>729</v>
      </c>
      <c r="N17" s="630">
        <v>5</v>
      </c>
      <c r="O17" s="630">
        <v>12</v>
      </c>
      <c r="P17" s="630">
        <v>20</v>
      </c>
      <c r="Q17" s="630">
        <v>766</v>
      </c>
      <c r="R17" s="88"/>
      <c r="S17" s="88"/>
    </row>
    <row r="18" spans="1:19" ht="15" customHeight="1">
      <c r="A18" s="280" t="s">
        <v>241</v>
      </c>
      <c r="B18" s="630">
        <v>276</v>
      </c>
      <c r="C18" s="630">
        <v>9</v>
      </c>
      <c r="D18" s="630">
        <v>13</v>
      </c>
      <c r="E18" s="630">
        <v>298</v>
      </c>
      <c r="F18" s="630">
        <v>219</v>
      </c>
      <c r="G18" s="630">
        <v>61</v>
      </c>
      <c r="H18" s="630">
        <v>18</v>
      </c>
      <c r="I18" s="630">
        <v>298</v>
      </c>
      <c r="J18" s="630">
        <v>242</v>
      </c>
      <c r="K18" s="630">
        <v>24</v>
      </c>
      <c r="L18" s="630">
        <v>32</v>
      </c>
      <c r="M18" s="630">
        <v>298</v>
      </c>
      <c r="N18" s="630">
        <v>2</v>
      </c>
      <c r="O18" s="630">
        <v>3</v>
      </c>
      <c r="P18" s="630">
        <v>4</v>
      </c>
      <c r="Q18" s="630">
        <v>307</v>
      </c>
      <c r="R18" s="88"/>
      <c r="S18" s="88"/>
    </row>
    <row r="19" spans="1:19" ht="15" customHeight="1">
      <c r="A19" s="280" t="s">
        <v>242</v>
      </c>
      <c r="B19" s="630">
        <v>481</v>
      </c>
      <c r="C19" s="630">
        <v>22</v>
      </c>
      <c r="D19" s="630">
        <v>27</v>
      </c>
      <c r="E19" s="630">
        <v>530</v>
      </c>
      <c r="F19" s="630">
        <v>377</v>
      </c>
      <c r="G19" s="630">
        <v>122</v>
      </c>
      <c r="H19" s="630">
        <v>31</v>
      </c>
      <c r="I19" s="630">
        <v>530</v>
      </c>
      <c r="J19" s="630">
        <v>399</v>
      </c>
      <c r="K19" s="630">
        <v>70</v>
      </c>
      <c r="L19" s="630">
        <v>61</v>
      </c>
      <c r="M19" s="630">
        <v>530</v>
      </c>
      <c r="N19" s="630">
        <v>11</v>
      </c>
      <c r="O19" s="630">
        <v>8</v>
      </c>
      <c r="P19" s="630">
        <v>16</v>
      </c>
      <c r="Q19" s="630">
        <v>565</v>
      </c>
      <c r="R19" s="88"/>
      <c r="S19" s="88"/>
    </row>
    <row r="20" spans="1:19" ht="15" customHeight="1">
      <c r="A20" s="280" t="s">
        <v>243</v>
      </c>
      <c r="B20" s="630">
        <v>377</v>
      </c>
      <c r="C20" s="630">
        <v>10</v>
      </c>
      <c r="D20" s="630">
        <v>24</v>
      </c>
      <c r="E20" s="630">
        <v>411</v>
      </c>
      <c r="F20" s="630">
        <v>259</v>
      </c>
      <c r="G20" s="630">
        <v>119</v>
      </c>
      <c r="H20" s="630">
        <v>33</v>
      </c>
      <c r="I20" s="630">
        <v>411</v>
      </c>
      <c r="J20" s="630">
        <v>312</v>
      </c>
      <c r="K20" s="630">
        <v>56</v>
      </c>
      <c r="L20" s="630">
        <v>43</v>
      </c>
      <c r="M20" s="630">
        <v>411</v>
      </c>
      <c r="N20" s="630">
        <v>17</v>
      </c>
      <c r="O20" s="630">
        <v>17</v>
      </c>
      <c r="P20" s="630">
        <v>12</v>
      </c>
      <c r="Q20" s="630">
        <v>457</v>
      </c>
      <c r="R20" s="88"/>
      <c r="S20" s="88"/>
    </row>
    <row r="21" spans="1:19" ht="15" customHeight="1">
      <c r="A21" s="281" t="s">
        <v>277</v>
      </c>
      <c r="B21" s="630">
        <v>115</v>
      </c>
      <c r="C21" s="630">
        <v>12</v>
      </c>
      <c r="D21" s="630">
        <v>14</v>
      </c>
      <c r="E21" s="630">
        <v>141</v>
      </c>
      <c r="F21" s="630">
        <v>91</v>
      </c>
      <c r="G21" s="630">
        <v>31</v>
      </c>
      <c r="H21" s="630">
        <v>19</v>
      </c>
      <c r="I21" s="630">
        <v>141</v>
      </c>
      <c r="J21" s="630">
        <v>97</v>
      </c>
      <c r="K21" s="630">
        <v>13</v>
      </c>
      <c r="L21" s="630">
        <v>31</v>
      </c>
      <c r="M21" s="630">
        <v>141</v>
      </c>
      <c r="N21" s="630">
        <v>4</v>
      </c>
      <c r="O21" s="630">
        <v>8</v>
      </c>
      <c r="P21" s="630">
        <v>6</v>
      </c>
      <c r="Q21" s="630">
        <v>159</v>
      </c>
      <c r="R21" s="88"/>
      <c r="S21" s="88"/>
    </row>
    <row r="22" spans="1:19" ht="15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1:19" ht="1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1:19" ht="15" customHeight="1">
      <c r="A24" s="92" t="s">
        <v>32</v>
      </c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88"/>
      <c r="S24" s="88"/>
    </row>
    <row r="25" spans="1:19" ht="15" customHeight="1">
      <c r="A25" s="88"/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88"/>
      <c r="S25" s="88"/>
    </row>
    <row r="26" spans="1:19" ht="15" customHeight="1">
      <c r="A26" s="88"/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88"/>
      <c r="S26" s="88"/>
    </row>
    <row r="27" spans="1:19" ht="15" customHeight="1">
      <c r="A27" s="88"/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88"/>
      <c r="S27" s="88"/>
    </row>
    <row r="28" spans="1:19" ht="15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1:19" ht="15" customHeight="1">
      <c r="A29" s="92" t="s">
        <v>33</v>
      </c>
      <c r="B29" s="66" t="s">
        <v>849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88"/>
      <c r="S29" s="88"/>
    </row>
    <row r="30" spans="1:19" ht="15" customHeight="1">
      <c r="A30" s="92"/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88"/>
      <c r="S30" s="88"/>
    </row>
    <row r="31" spans="1:19" ht="15" customHeight="1">
      <c r="A31" s="88"/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88"/>
      <c r="S31" s="88"/>
    </row>
    <row r="32" spans="1:19" ht="15" customHeight="1">
      <c r="A32" s="88"/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88"/>
      <c r="S32" s="88"/>
    </row>
    <row r="33" spans="1:19" ht="15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1:19" ht="12.75">
      <c r="A34" s="92" t="s">
        <v>675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1:19" ht="12.75">
      <c r="A35" s="704"/>
      <c r="B35" s="638" t="s">
        <v>608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1:19" ht="12.75">
      <c r="A36" s="88"/>
      <c r="B36" s="639" t="s">
        <v>610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1:19" ht="12.75">
      <c r="A37" s="88"/>
      <c r="B37" s="639" t="s">
        <v>589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1:19" ht="12.75">
      <c r="A38" s="88"/>
      <c r="B38" s="639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1:19" ht="1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</sheetData>
  <sheetProtection password="CD9E" sheet="1" selectLockedCells="1"/>
  <conditionalFormatting sqref="B14:Q14">
    <cfRule type="expression" priority="3" dxfId="0">
      <formula>B14&lt;&gt;SUM(B15:B21)</formula>
    </cfRule>
  </conditionalFormatting>
  <conditionalFormatting sqref="E14:E21 I14:I21 M14:M21">
    <cfRule type="expression" priority="2" dxfId="0">
      <formula>E14&lt;&gt;SUM(D14:B14)</formula>
    </cfRule>
  </conditionalFormatting>
  <conditionalFormatting sqref="Q14:Q21">
    <cfRule type="expression" priority="1" dxfId="0" stopIfTrue="1">
      <formula>Q14&lt;&gt;SUM(MAX(M14,I14,E14),P14,O14,N14)</formula>
    </cfRule>
  </conditionalFormatting>
  <dataValidations count="1">
    <dataValidation type="list" allowBlank="1" showInputMessage="1" showErrorMessage="1" sqref="B35:B38">
      <formula1>ModelQuest</formula1>
    </dataValidation>
  </dataValidations>
  <hyperlinks>
    <hyperlink ref="A3" location="Cntry!A1" display="Go to country metadata"/>
    <hyperlink ref="A1" location="'List of tables'!A9" display="'List of tables'!A9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7" r:id="rId1"/>
  <headerFooter alignWithMargins="0">
    <oddHeader>&amp;LCDH&amp;C &amp;F&amp;R&amp;A</oddHeader>
    <oddFooter>&amp;CPage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8">
    <tabColor indexed="42"/>
    <pageSetUpPr fitToPage="1"/>
  </sheetPr>
  <dimension ref="A1:X38"/>
  <sheetViews>
    <sheetView showGridLines="0" zoomScale="80" zoomScaleNormal="80" zoomScalePageLayoutView="0" workbookViewId="0" topLeftCell="A1">
      <selection activeCell="A2" sqref="A2"/>
    </sheetView>
  </sheetViews>
  <sheetFormatPr defaultColWidth="9.140625" defaultRowHeight="15" customHeight="1"/>
  <cols>
    <col min="1" max="1" width="28.7109375" style="23" customWidth="1"/>
    <col min="2" max="3" width="11.140625" style="23" customWidth="1"/>
    <col min="4" max="4" width="12.00390625" style="23" customWidth="1"/>
    <col min="5" max="13" width="11.140625" style="23" customWidth="1"/>
    <col min="14" max="14" width="13.421875" style="23" customWidth="1"/>
    <col min="15" max="15" width="11.140625" style="23" customWidth="1"/>
    <col min="16" max="16" width="13.7109375" style="23" bestFit="1" customWidth="1"/>
    <col min="17" max="17" width="11.140625" style="23" customWidth="1"/>
    <col min="18" max="16384" width="9.140625" style="23" customWidth="1"/>
  </cols>
  <sheetData>
    <row r="1" s="77" customFormat="1" ht="12" customHeight="1">
      <c r="A1" s="18" t="s">
        <v>7</v>
      </c>
    </row>
    <row r="2" s="77" customFormat="1" ht="12" customHeight="1">
      <c r="A2" s="20"/>
    </row>
    <row r="3" s="77" customFormat="1" ht="12" customHeight="1">
      <c r="A3" s="20" t="s">
        <v>8</v>
      </c>
    </row>
    <row r="4" spans="1:19" ht="15" customHeight="1">
      <c r="A4" s="86" t="s">
        <v>254</v>
      </c>
      <c r="B4" s="86"/>
      <c r="C4" s="86"/>
      <c r="D4" s="86"/>
      <c r="E4" s="86"/>
      <c r="F4" s="86"/>
      <c r="G4" s="86"/>
      <c r="H4" s="86"/>
      <c r="I4" s="86"/>
      <c r="J4" s="87"/>
      <c r="K4" s="87"/>
      <c r="L4" s="87"/>
      <c r="M4" s="87"/>
      <c r="N4" s="87"/>
      <c r="O4" s="87"/>
      <c r="P4" s="87"/>
      <c r="Q4" s="87"/>
      <c r="R4" s="88"/>
      <c r="S4" s="88"/>
    </row>
    <row r="5" s="138" customFormat="1" ht="15" customHeight="1"/>
    <row r="6" spans="1:19" s="138" customFormat="1" ht="15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</row>
    <row r="7" spans="1:19" ht="15" customHeight="1">
      <c r="A7" s="89" t="s">
        <v>278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</row>
    <row r="8" spans="1:19" ht="15" customHeight="1">
      <c r="A8" s="90" t="s">
        <v>20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</row>
    <row r="9" spans="1:19" ht="15" customHeight="1">
      <c r="A9" s="88"/>
      <c r="B9" s="232" t="s">
        <v>34</v>
      </c>
      <c r="C9" s="633">
        <v>2009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</row>
    <row r="10" spans="1:19" ht="15" customHeight="1">
      <c r="A10" s="257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</row>
    <row r="11" spans="1:19" ht="15" customHeight="1">
      <c r="A11" s="258" t="s">
        <v>49</v>
      </c>
      <c r="B11" s="234" t="s">
        <v>255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6"/>
      <c r="N11" s="259" t="s">
        <v>256</v>
      </c>
      <c r="O11" s="259" t="s">
        <v>257</v>
      </c>
      <c r="P11" s="260" t="s">
        <v>258</v>
      </c>
      <c r="Q11" s="261" t="s">
        <v>42</v>
      </c>
      <c r="R11" s="88"/>
      <c r="S11" s="88"/>
    </row>
    <row r="12" spans="1:19" ht="15" customHeight="1">
      <c r="A12" s="262"/>
      <c r="B12" s="238" t="s">
        <v>260</v>
      </c>
      <c r="C12" s="239"/>
      <c r="D12" s="239"/>
      <c r="E12" s="236"/>
      <c r="F12" s="239" t="s">
        <v>261</v>
      </c>
      <c r="G12" s="239"/>
      <c r="H12" s="239"/>
      <c r="I12" s="236"/>
      <c r="J12" s="239" t="s">
        <v>262</v>
      </c>
      <c r="K12" s="239"/>
      <c r="L12" s="239"/>
      <c r="M12" s="236"/>
      <c r="N12" s="263"/>
      <c r="O12" s="264"/>
      <c r="P12" s="265" t="s">
        <v>263</v>
      </c>
      <c r="Q12" s="266"/>
      <c r="R12" s="88"/>
      <c r="S12" s="88"/>
    </row>
    <row r="13" spans="1:19" ht="41.25" customHeight="1">
      <c r="A13" s="246" t="s">
        <v>279</v>
      </c>
      <c r="B13" s="267" t="s">
        <v>744</v>
      </c>
      <c r="C13" s="268" t="s">
        <v>745</v>
      </c>
      <c r="D13" s="269" t="s">
        <v>265</v>
      </c>
      <c r="E13" s="270" t="s">
        <v>42</v>
      </c>
      <c r="F13" s="268" t="s">
        <v>266</v>
      </c>
      <c r="G13" s="268" t="s">
        <v>267</v>
      </c>
      <c r="H13" s="269" t="s">
        <v>268</v>
      </c>
      <c r="I13" s="270" t="s">
        <v>42</v>
      </c>
      <c r="J13" s="268" t="s">
        <v>269</v>
      </c>
      <c r="K13" s="268" t="s">
        <v>270</v>
      </c>
      <c r="L13" s="269" t="s">
        <v>271</v>
      </c>
      <c r="M13" s="270" t="s">
        <v>42</v>
      </c>
      <c r="N13" s="271"/>
      <c r="O13" s="271"/>
      <c r="P13" s="272" t="s">
        <v>272</v>
      </c>
      <c r="Q13" s="273"/>
      <c r="R13" s="88"/>
      <c r="S13" s="88"/>
    </row>
    <row r="14" spans="1:19" s="41" customFormat="1" ht="18" customHeight="1">
      <c r="A14" s="776" t="s">
        <v>697</v>
      </c>
      <c r="B14" s="630">
        <v>4090</v>
      </c>
      <c r="C14" s="630">
        <v>213</v>
      </c>
      <c r="D14" s="630">
        <v>210</v>
      </c>
      <c r="E14" s="630">
        <v>4513</v>
      </c>
      <c r="F14" s="630">
        <v>3274</v>
      </c>
      <c r="G14" s="630">
        <v>941</v>
      </c>
      <c r="H14" s="630">
        <v>298</v>
      </c>
      <c r="I14" s="630">
        <v>4513</v>
      </c>
      <c r="J14" s="630">
        <v>3541</v>
      </c>
      <c r="K14" s="630">
        <v>416</v>
      </c>
      <c r="L14" s="630">
        <v>556</v>
      </c>
      <c r="M14" s="630">
        <v>4513</v>
      </c>
      <c r="N14" s="630">
        <v>69</v>
      </c>
      <c r="O14" s="630">
        <v>69</v>
      </c>
      <c r="P14" s="630">
        <v>127</v>
      </c>
      <c r="Q14" s="630">
        <v>4778</v>
      </c>
      <c r="R14" s="768"/>
      <c r="S14" s="768"/>
    </row>
    <row r="15" spans="1:19" ht="25.5">
      <c r="A15" s="275" t="s">
        <v>280</v>
      </c>
      <c r="B15" s="630">
        <v>1274</v>
      </c>
      <c r="C15" s="630">
        <v>19</v>
      </c>
      <c r="D15" s="630">
        <v>58</v>
      </c>
      <c r="E15" s="630">
        <v>1351</v>
      </c>
      <c r="F15" s="630">
        <v>784</v>
      </c>
      <c r="G15" s="630">
        <v>497</v>
      </c>
      <c r="H15" s="630">
        <v>70</v>
      </c>
      <c r="I15" s="630">
        <v>1351</v>
      </c>
      <c r="J15" s="630">
        <v>1103</v>
      </c>
      <c r="K15" s="630">
        <v>78</v>
      </c>
      <c r="L15" s="630">
        <v>170</v>
      </c>
      <c r="M15" s="630">
        <v>1351</v>
      </c>
      <c r="N15" s="630">
        <v>16</v>
      </c>
      <c r="O15" s="630">
        <v>7</v>
      </c>
      <c r="P15" s="630">
        <v>31</v>
      </c>
      <c r="Q15" s="630">
        <v>1405</v>
      </c>
      <c r="R15" s="88"/>
      <c r="S15" s="88"/>
    </row>
    <row r="16" spans="1:19" ht="15" customHeight="1">
      <c r="A16" s="280" t="s">
        <v>27</v>
      </c>
      <c r="B16" s="630">
        <v>1828</v>
      </c>
      <c r="C16" s="630">
        <v>106</v>
      </c>
      <c r="D16" s="630">
        <v>99</v>
      </c>
      <c r="E16" s="630">
        <v>2033</v>
      </c>
      <c r="F16" s="630">
        <v>1547</v>
      </c>
      <c r="G16" s="630">
        <v>347</v>
      </c>
      <c r="H16" s="630">
        <v>139</v>
      </c>
      <c r="I16" s="630">
        <v>2033</v>
      </c>
      <c r="J16" s="630">
        <v>1558</v>
      </c>
      <c r="K16" s="630">
        <v>212</v>
      </c>
      <c r="L16" s="630">
        <v>263</v>
      </c>
      <c r="M16" s="630">
        <v>2033</v>
      </c>
      <c r="N16" s="630">
        <v>34</v>
      </c>
      <c r="O16" s="630">
        <v>17</v>
      </c>
      <c r="P16" s="630">
        <v>60</v>
      </c>
      <c r="Q16" s="630">
        <v>2144</v>
      </c>
      <c r="R16" s="88"/>
      <c r="S16" s="88"/>
    </row>
    <row r="17" spans="1:19" ht="15" customHeight="1">
      <c r="A17" s="280" t="s">
        <v>28</v>
      </c>
      <c r="B17" s="630">
        <v>825</v>
      </c>
      <c r="C17" s="630">
        <v>74</v>
      </c>
      <c r="D17" s="630">
        <v>44</v>
      </c>
      <c r="E17" s="630">
        <v>943</v>
      </c>
      <c r="F17" s="630">
        <v>789</v>
      </c>
      <c r="G17" s="630">
        <v>81</v>
      </c>
      <c r="H17" s="630">
        <v>73</v>
      </c>
      <c r="I17" s="630">
        <v>943</v>
      </c>
      <c r="J17" s="630">
        <v>734</v>
      </c>
      <c r="K17" s="630">
        <v>102</v>
      </c>
      <c r="L17" s="630">
        <v>107</v>
      </c>
      <c r="M17" s="630">
        <v>943</v>
      </c>
      <c r="N17" s="630">
        <v>15</v>
      </c>
      <c r="O17" s="630">
        <v>13</v>
      </c>
      <c r="P17" s="630">
        <v>29</v>
      </c>
      <c r="Q17" s="630">
        <v>1000</v>
      </c>
      <c r="R17" s="88"/>
      <c r="S17" s="88"/>
    </row>
    <row r="18" spans="1:19" ht="15" customHeight="1">
      <c r="A18" s="280" t="s">
        <v>29</v>
      </c>
      <c r="B18" s="630">
        <v>133</v>
      </c>
      <c r="C18" s="630">
        <v>13</v>
      </c>
      <c r="D18" s="630">
        <v>9</v>
      </c>
      <c r="E18" s="630">
        <v>155</v>
      </c>
      <c r="F18" s="630">
        <v>130</v>
      </c>
      <c r="G18" s="630">
        <v>10</v>
      </c>
      <c r="H18" s="630">
        <v>15</v>
      </c>
      <c r="I18" s="630">
        <v>155</v>
      </c>
      <c r="J18" s="630">
        <v>120</v>
      </c>
      <c r="K18" s="630">
        <v>23</v>
      </c>
      <c r="L18" s="630">
        <v>12</v>
      </c>
      <c r="M18" s="630">
        <v>155</v>
      </c>
      <c r="N18" s="630">
        <v>4</v>
      </c>
      <c r="O18" s="630">
        <v>14</v>
      </c>
      <c r="P18" s="630">
        <v>5</v>
      </c>
      <c r="Q18" s="630">
        <v>178</v>
      </c>
      <c r="R18" s="88"/>
      <c r="S18" s="88"/>
    </row>
    <row r="19" spans="1:19" ht="15" customHeight="1">
      <c r="A19" s="280" t="s">
        <v>30</v>
      </c>
      <c r="B19" s="630">
        <v>4</v>
      </c>
      <c r="C19" s="630">
        <v>1</v>
      </c>
      <c r="D19" s="630">
        <v>0</v>
      </c>
      <c r="E19" s="630">
        <v>5</v>
      </c>
      <c r="F19" s="630">
        <v>3</v>
      </c>
      <c r="G19" s="630">
        <v>1</v>
      </c>
      <c r="H19" s="630">
        <v>1</v>
      </c>
      <c r="I19" s="630">
        <v>5</v>
      </c>
      <c r="J19" s="630">
        <v>5</v>
      </c>
      <c r="K19" s="630">
        <v>0</v>
      </c>
      <c r="L19" s="630">
        <v>0</v>
      </c>
      <c r="M19" s="630">
        <v>5</v>
      </c>
      <c r="N19" s="630">
        <v>0</v>
      </c>
      <c r="O19" s="630">
        <v>18</v>
      </c>
      <c r="P19" s="630">
        <v>0</v>
      </c>
      <c r="Q19" s="630">
        <v>23</v>
      </c>
      <c r="R19" s="88"/>
      <c r="S19" s="88"/>
    </row>
    <row r="20" spans="1:19" ht="15" customHeight="1">
      <c r="A20" s="281" t="s">
        <v>281</v>
      </c>
      <c r="B20" s="630">
        <v>26</v>
      </c>
      <c r="C20" s="630">
        <v>0</v>
      </c>
      <c r="D20" s="630">
        <v>0</v>
      </c>
      <c r="E20" s="630">
        <v>26</v>
      </c>
      <c r="F20" s="630">
        <v>21</v>
      </c>
      <c r="G20" s="630">
        <v>5</v>
      </c>
      <c r="H20" s="630">
        <v>0</v>
      </c>
      <c r="I20" s="630">
        <v>26</v>
      </c>
      <c r="J20" s="630">
        <v>21</v>
      </c>
      <c r="K20" s="630">
        <v>1</v>
      </c>
      <c r="L20" s="630">
        <v>4</v>
      </c>
      <c r="M20" s="630">
        <v>26</v>
      </c>
      <c r="N20" s="630">
        <v>0</v>
      </c>
      <c r="O20" s="630">
        <v>0</v>
      </c>
      <c r="P20" s="630">
        <v>2</v>
      </c>
      <c r="Q20" s="630">
        <v>28</v>
      </c>
      <c r="R20" s="88"/>
      <c r="S20" s="88"/>
    </row>
    <row r="21" spans="1:19" ht="15" customHeight="1">
      <c r="A21" s="282" t="s">
        <v>587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1:19" ht="15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1:19" ht="15" customHeight="1">
      <c r="A23" s="92" t="s">
        <v>32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88"/>
      <c r="S23" s="88"/>
    </row>
    <row r="24" spans="1:19" ht="15" customHeight="1">
      <c r="A24" s="88"/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88"/>
      <c r="S24" s="88"/>
    </row>
    <row r="25" spans="1:19" ht="15" customHeight="1">
      <c r="A25" s="88"/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88"/>
      <c r="S25" s="88"/>
    </row>
    <row r="26" spans="1:19" ht="15" customHeight="1">
      <c r="A26" s="88"/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88"/>
      <c r="S26" s="88"/>
    </row>
    <row r="27" spans="1:19" ht="15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1:19" ht="15" customHeight="1">
      <c r="A28" s="92" t="s">
        <v>33</v>
      </c>
      <c r="B28" s="66" t="s">
        <v>849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88"/>
      <c r="S28" s="88"/>
    </row>
    <row r="29" spans="1:19" ht="15" customHeight="1">
      <c r="A29" s="92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88"/>
      <c r="S29" s="88"/>
    </row>
    <row r="30" spans="1:19" ht="15" customHeight="1">
      <c r="A30" s="88"/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88"/>
      <c r="S30" s="88"/>
    </row>
    <row r="31" spans="1:19" ht="15" customHeight="1">
      <c r="A31" s="88"/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88"/>
      <c r="S31" s="88"/>
    </row>
    <row r="32" spans="1:19" ht="1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1:24" ht="12.75">
      <c r="A33" s="92" t="s">
        <v>675</v>
      </c>
      <c r="B33" s="88"/>
      <c r="C33" s="88"/>
      <c r="D33" s="88"/>
      <c r="E33" s="88"/>
      <c r="F33" s="88"/>
      <c r="G33" s="88"/>
      <c r="H33" s="88"/>
      <c r="I33" s="88"/>
      <c r="J33" s="88"/>
      <c r="K33" s="705"/>
      <c r="L33" s="705"/>
      <c r="M33" s="705"/>
      <c r="N33" s="705"/>
      <c r="O33" s="705"/>
      <c r="P33" s="705"/>
      <c r="Q33" s="705"/>
      <c r="R33" s="705"/>
      <c r="S33" s="705"/>
      <c r="T33"/>
      <c r="U33"/>
      <c r="V33"/>
      <c r="W33"/>
      <c r="X33"/>
    </row>
    <row r="34" spans="1:24" ht="12.75">
      <c r="A34" s="704"/>
      <c r="B34" s="638" t="s">
        <v>608</v>
      </c>
      <c r="C34" s="88"/>
      <c r="D34" s="88"/>
      <c r="E34" s="88"/>
      <c r="F34" s="88"/>
      <c r="G34" s="88"/>
      <c r="H34" s="88"/>
      <c r="I34" s="88"/>
      <c r="J34" s="88"/>
      <c r="K34" s="705"/>
      <c r="L34" s="705"/>
      <c r="M34" s="705"/>
      <c r="N34" s="705"/>
      <c r="O34" s="705"/>
      <c r="P34" s="705"/>
      <c r="Q34" s="705"/>
      <c r="R34" s="705"/>
      <c r="S34" s="705"/>
      <c r="T34"/>
      <c r="U34"/>
      <c r="V34"/>
      <c r="W34"/>
      <c r="X34"/>
    </row>
    <row r="35" spans="1:24" ht="12.75">
      <c r="A35" s="88"/>
      <c r="B35" s="639" t="s">
        <v>610</v>
      </c>
      <c r="C35" s="88"/>
      <c r="D35" s="88"/>
      <c r="E35" s="88"/>
      <c r="F35" s="88"/>
      <c r="G35" s="88"/>
      <c r="H35" s="88"/>
      <c r="I35" s="88"/>
      <c r="J35" s="88"/>
      <c r="K35" s="705"/>
      <c r="L35" s="705"/>
      <c r="M35" s="705"/>
      <c r="N35" s="705"/>
      <c r="O35" s="705"/>
      <c r="P35" s="705"/>
      <c r="Q35" s="705"/>
      <c r="R35" s="705"/>
      <c r="S35" s="705"/>
      <c r="T35"/>
      <c r="U35"/>
      <c r="V35"/>
      <c r="W35"/>
      <c r="X35"/>
    </row>
    <row r="36" spans="1:24" ht="12.75">
      <c r="A36" s="88"/>
      <c r="B36" s="639" t="s">
        <v>654</v>
      </c>
      <c r="C36" s="88"/>
      <c r="D36" s="88"/>
      <c r="E36" s="88"/>
      <c r="F36" s="88"/>
      <c r="G36" s="88"/>
      <c r="H36" s="88"/>
      <c r="I36" s="88"/>
      <c r="J36" s="88"/>
      <c r="K36" s="705"/>
      <c r="L36" s="705"/>
      <c r="M36" s="705"/>
      <c r="N36" s="705"/>
      <c r="O36" s="705"/>
      <c r="P36" s="705"/>
      <c r="Q36" s="705"/>
      <c r="R36" s="705"/>
      <c r="S36" s="705"/>
      <c r="T36"/>
      <c r="U36"/>
      <c r="V36"/>
      <c r="W36"/>
      <c r="X36"/>
    </row>
    <row r="37" spans="1:24" ht="12.75">
      <c r="A37" s="88"/>
      <c r="B37" s="639"/>
      <c r="C37" s="88"/>
      <c r="D37" s="88"/>
      <c r="E37" s="88"/>
      <c r="F37" s="88"/>
      <c r="G37" s="88"/>
      <c r="H37" s="88"/>
      <c r="I37" s="88"/>
      <c r="J37" s="88"/>
      <c r="K37" s="705"/>
      <c r="L37" s="705"/>
      <c r="M37" s="705"/>
      <c r="N37" s="705"/>
      <c r="O37" s="705"/>
      <c r="P37" s="705"/>
      <c r="Q37" s="705"/>
      <c r="R37" s="705"/>
      <c r="S37" s="705"/>
      <c r="T37"/>
      <c r="U37"/>
      <c r="V37"/>
      <c r="W37"/>
      <c r="X37"/>
    </row>
    <row r="38" spans="1:19" ht="15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</sheetData>
  <sheetProtection password="CD9E" sheet="1" selectLockedCells="1"/>
  <conditionalFormatting sqref="E14:E20 I14:I20 M14:M20">
    <cfRule type="expression" priority="2" dxfId="0">
      <formula>E14&lt;&gt;SUM(B14:D14)</formula>
    </cfRule>
  </conditionalFormatting>
  <conditionalFormatting sqref="B14:Q14">
    <cfRule type="expression" priority="4" dxfId="0">
      <formula>B14&lt;&gt;SUM(B15:B20)</formula>
    </cfRule>
  </conditionalFormatting>
  <conditionalFormatting sqref="Q14:Q20">
    <cfRule type="expression" priority="1" dxfId="0" stopIfTrue="1">
      <formula>Q14&lt;&gt;SUM(MAX($E$14,$I$14,$M$14),$N$14:$P$14)</formula>
    </cfRule>
  </conditionalFormatting>
  <dataValidations count="1">
    <dataValidation type="list" allowBlank="1" showInputMessage="1" showErrorMessage="1" sqref="B34:B37">
      <formula1>ModelQuest</formula1>
    </dataValidation>
  </dataValidations>
  <hyperlinks>
    <hyperlink ref="A3" location="Cntry!A1" display="Go to country metadata"/>
    <hyperlink ref="A1" location="'List of tables'!A9" display="'List of tables'!A9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7" r:id="rId1"/>
  <headerFooter alignWithMargins="0">
    <oddHeader>&amp;LCDH&amp;C &amp;F&amp;R&amp;A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70"/>
  <sheetViews>
    <sheetView showGridLines="0" zoomScalePageLayoutView="0" workbookViewId="0" topLeftCell="A1">
      <selection activeCell="D61" sqref="D61"/>
    </sheetView>
  </sheetViews>
  <sheetFormatPr defaultColWidth="9.140625" defaultRowHeight="12.75"/>
  <cols>
    <col min="1" max="1" width="4.7109375" style="23" customWidth="1"/>
    <col min="2" max="2" width="22.421875" style="23" customWidth="1"/>
    <col min="3" max="3" width="2.8515625" style="23" customWidth="1"/>
    <col min="4" max="4" width="63.57421875" style="23" bestFit="1" customWidth="1"/>
    <col min="5" max="7" width="9.140625" style="23" customWidth="1"/>
    <col min="8" max="8" width="26.7109375" style="23" customWidth="1"/>
    <col min="9" max="16384" width="9.140625" style="23" customWidth="1"/>
  </cols>
  <sheetData>
    <row r="1" s="19" customFormat="1" ht="12.75" customHeight="1">
      <c r="A1" s="18" t="s">
        <v>7</v>
      </c>
    </row>
    <row r="2" s="21" customFormat="1" ht="12.75" customHeight="1">
      <c r="A2" s="18" t="s">
        <v>9</v>
      </c>
    </row>
    <row r="4" spans="1:11" ht="12.7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ht="15.75">
      <c r="A5" s="117" t="s">
        <v>10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2.7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11" ht="12.7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8" spans="1:11" ht="12.75">
      <c r="A8" s="118" t="s">
        <v>11</v>
      </c>
      <c r="B8" s="116"/>
      <c r="C8" s="116"/>
      <c r="D8" s="488" t="s">
        <v>77</v>
      </c>
      <c r="E8" s="116"/>
      <c r="F8" s="118" t="s">
        <v>34</v>
      </c>
      <c r="G8" s="116"/>
      <c r="H8" s="489">
        <v>2009</v>
      </c>
      <c r="I8" s="116"/>
      <c r="J8" s="116"/>
      <c r="K8" s="116"/>
    </row>
    <row r="9" spans="1:11" ht="12.7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12.7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 ht="12.75">
      <c r="A11" s="118" t="s">
        <v>557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12.75">
      <c r="A12" s="116"/>
      <c r="B12" s="119" t="s">
        <v>558</v>
      </c>
      <c r="C12" s="116"/>
      <c r="D12" s="490" t="s">
        <v>781</v>
      </c>
      <c r="E12" s="116"/>
      <c r="F12" s="116"/>
      <c r="G12" s="116"/>
      <c r="H12" s="116"/>
      <c r="I12" s="116"/>
      <c r="J12" s="116"/>
      <c r="K12" s="116"/>
    </row>
    <row r="13" spans="1:11" ht="12.75">
      <c r="A13" s="116"/>
      <c r="B13" s="120" t="s">
        <v>559</v>
      </c>
      <c r="C13" s="116"/>
      <c r="D13" s="491"/>
      <c r="E13" s="491"/>
      <c r="F13" s="491"/>
      <c r="G13" s="491"/>
      <c r="H13" s="491"/>
      <c r="I13" s="491"/>
      <c r="J13" s="491"/>
      <c r="K13" s="116"/>
    </row>
    <row r="14" spans="1:11" ht="12.75">
      <c r="A14" s="119"/>
      <c r="B14" s="121"/>
      <c r="C14" s="116"/>
      <c r="D14" s="491"/>
      <c r="E14" s="491"/>
      <c r="F14" s="491"/>
      <c r="G14" s="491"/>
      <c r="H14" s="491"/>
      <c r="I14" s="491"/>
      <c r="J14" s="491"/>
      <c r="K14" s="116"/>
    </row>
    <row r="15" spans="1:11" ht="12.75">
      <c r="A15" s="119"/>
      <c r="B15" s="121"/>
      <c r="C15" s="116"/>
      <c r="D15" s="491"/>
      <c r="E15" s="491"/>
      <c r="F15" s="491"/>
      <c r="G15" s="491"/>
      <c r="H15" s="491"/>
      <c r="I15" s="491"/>
      <c r="J15" s="491"/>
      <c r="K15" s="116"/>
    </row>
    <row r="16" spans="1:11" ht="12.75">
      <c r="A16" s="119"/>
      <c r="B16" s="121"/>
      <c r="C16" s="116"/>
      <c r="D16" s="116"/>
      <c r="E16" s="116"/>
      <c r="F16" s="116"/>
      <c r="G16" s="116"/>
      <c r="H16" s="116"/>
      <c r="I16" s="116"/>
      <c r="J16" s="116"/>
      <c r="K16" s="116"/>
    </row>
    <row r="17" spans="1:11" ht="12.75">
      <c r="A17" s="116"/>
      <c r="B17" s="121" t="s">
        <v>13</v>
      </c>
      <c r="C17" s="116"/>
      <c r="D17" s="491">
        <v>2010</v>
      </c>
      <c r="E17" s="116"/>
      <c r="F17" s="116"/>
      <c r="G17" s="116"/>
      <c r="H17" s="116"/>
      <c r="I17" s="116"/>
      <c r="J17" s="116"/>
      <c r="K17" s="116"/>
    </row>
    <row r="18" spans="1:11" ht="12.75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</row>
    <row r="19" spans="1:11" ht="12.7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</row>
    <row r="20" spans="1:11" ht="12.75">
      <c r="A20" s="118" t="s">
        <v>560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</row>
    <row r="21" spans="1:11" ht="12.75">
      <c r="A21" s="122" t="s">
        <v>561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</row>
    <row r="22" spans="1:11" ht="12.75">
      <c r="A22" s="122" t="s">
        <v>562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</row>
    <row r="23" spans="1:11" ht="12.75">
      <c r="A23" s="118"/>
      <c r="B23" s="116"/>
      <c r="C23" s="116"/>
      <c r="D23" s="116"/>
      <c r="E23" s="116"/>
      <c r="F23" s="116"/>
      <c r="G23" s="116"/>
      <c r="H23" s="116"/>
      <c r="I23" s="116"/>
      <c r="J23" s="116"/>
      <c r="K23" s="116"/>
    </row>
    <row r="24" spans="1:11" ht="12.75">
      <c r="A24" s="118"/>
      <c r="B24" s="116" t="s">
        <v>563</v>
      </c>
      <c r="C24" s="116"/>
      <c r="D24" s="123" t="s">
        <v>832</v>
      </c>
      <c r="E24" s="69" t="s">
        <v>834</v>
      </c>
      <c r="F24" s="120"/>
      <c r="G24" s="124" t="s">
        <v>564</v>
      </c>
      <c r="H24" s="492"/>
      <c r="I24" s="492"/>
      <c r="J24" s="492"/>
      <c r="K24" s="116"/>
    </row>
    <row r="25" spans="1:11" ht="12.75">
      <c r="A25" s="118"/>
      <c r="B25" s="116"/>
      <c r="C25" s="116"/>
      <c r="D25" s="123" t="s">
        <v>739</v>
      </c>
      <c r="E25" s="69" t="s">
        <v>835</v>
      </c>
      <c r="F25" s="116"/>
      <c r="G25" s="124" t="s">
        <v>565</v>
      </c>
      <c r="H25" s="492"/>
      <c r="I25" s="492"/>
      <c r="J25" s="492"/>
      <c r="K25" s="116"/>
    </row>
    <row r="26" spans="1:11" ht="12.75">
      <c r="A26" s="118"/>
      <c r="B26" s="116"/>
      <c r="C26" s="116"/>
      <c r="D26" s="123" t="s">
        <v>740</v>
      </c>
      <c r="E26" s="492" t="s">
        <v>836</v>
      </c>
      <c r="F26" s="492"/>
      <c r="G26" s="492"/>
      <c r="H26" s="492"/>
      <c r="I26" s="492"/>
      <c r="J26" s="492"/>
      <c r="K26" s="116"/>
    </row>
    <row r="27" spans="1:11" ht="12.75">
      <c r="A27" s="118"/>
      <c r="B27" s="116"/>
      <c r="C27" s="116"/>
      <c r="D27" s="116"/>
      <c r="E27" s="116"/>
      <c r="F27" s="116"/>
      <c r="G27" s="116"/>
      <c r="H27" s="116"/>
      <c r="I27" s="116"/>
      <c r="J27" s="116"/>
      <c r="K27" s="116"/>
    </row>
    <row r="28" spans="1:11" ht="12.75">
      <c r="A28" s="118"/>
      <c r="B28" s="115" t="s">
        <v>741</v>
      </c>
      <c r="C28" s="116"/>
      <c r="D28" s="123" t="s">
        <v>566</v>
      </c>
      <c r="E28" s="116"/>
      <c r="F28" s="116"/>
      <c r="G28" s="116"/>
      <c r="H28" s="116"/>
      <c r="I28" s="116"/>
      <c r="J28" s="116"/>
      <c r="K28" s="116"/>
    </row>
    <row r="29" spans="1:11" ht="12.75">
      <c r="A29" s="116"/>
      <c r="B29" s="115"/>
      <c r="C29" s="116"/>
      <c r="D29" s="123" t="s">
        <v>567</v>
      </c>
      <c r="E29" s="69" t="s">
        <v>834</v>
      </c>
      <c r="F29" s="116"/>
      <c r="G29" s="124" t="s">
        <v>565</v>
      </c>
      <c r="H29" s="492" t="s">
        <v>853</v>
      </c>
      <c r="I29" s="492"/>
      <c r="J29" s="492"/>
      <c r="K29" s="116"/>
    </row>
    <row r="30" spans="1:11" ht="12.75">
      <c r="A30" s="116"/>
      <c r="B30" s="115"/>
      <c r="C30" s="116"/>
      <c r="D30" s="123" t="s">
        <v>568</v>
      </c>
      <c r="E30" s="69" t="s">
        <v>835</v>
      </c>
      <c r="F30" s="116"/>
      <c r="G30" s="124" t="s">
        <v>565</v>
      </c>
      <c r="H30" s="492"/>
      <c r="I30" s="492"/>
      <c r="J30" s="492"/>
      <c r="K30" s="116"/>
    </row>
    <row r="31" spans="1:11" ht="12.75">
      <c r="A31" s="116"/>
      <c r="B31" s="115"/>
      <c r="C31" s="116"/>
      <c r="D31" s="123" t="s">
        <v>569</v>
      </c>
      <c r="E31" s="69" t="s">
        <v>835</v>
      </c>
      <c r="F31" s="116"/>
      <c r="G31" s="124" t="s">
        <v>565</v>
      </c>
      <c r="H31" s="492"/>
      <c r="I31" s="492"/>
      <c r="J31" s="492"/>
      <c r="K31" s="116"/>
    </row>
    <row r="32" spans="1:11" ht="12.75">
      <c r="A32" s="116"/>
      <c r="B32" s="115"/>
      <c r="C32" s="116"/>
      <c r="D32" s="123" t="s">
        <v>742</v>
      </c>
      <c r="E32" s="69" t="s">
        <v>834</v>
      </c>
      <c r="F32" s="116"/>
      <c r="G32" s="124" t="s">
        <v>565</v>
      </c>
      <c r="H32" s="492" t="s">
        <v>837</v>
      </c>
      <c r="I32" s="492"/>
      <c r="J32" s="492"/>
      <c r="K32" s="116"/>
    </row>
    <row r="33" spans="1:11" ht="12.75">
      <c r="A33" s="116"/>
      <c r="B33" s="115"/>
      <c r="C33" s="116"/>
      <c r="D33" s="123" t="s">
        <v>833</v>
      </c>
      <c r="E33" s="69" t="s">
        <v>835</v>
      </c>
      <c r="F33" s="116"/>
      <c r="G33" s="124" t="s">
        <v>565</v>
      </c>
      <c r="H33" s="492" t="s">
        <v>854</v>
      </c>
      <c r="I33" s="492"/>
      <c r="J33" s="492"/>
      <c r="K33" s="116"/>
    </row>
    <row r="34" spans="1:11" ht="12.75">
      <c r="A34" s="116"/>
      <c r="B34" s="125"/>
      <c r="C34" s="116"/>
      <c r="D34" s="116"/>
      <c r="E34" s="116"/>
      <c r="F34" s="116"/>
      <c r="G34" s="116"/>
      <c r="H34" s="116"/>
      <c r="I34" s="116"/>
      <c r="J34" s="116"/>
      <c r="K34" s="116"/>
    </row>
    <row r="35" spans="1:11" ht="12.75">
      <c r="A35" s="116"/>
      <c r="B35" s="115" t="s">
        <v>570</v>
      </c>
      <c r="C35" s="116"/>
      <c r="D35" s="126" t="s">
        <v>743</v>
      </c>
      <c r="E35" s="69" t="s">
        <v>835</v>
      </c>
      <c r="F35" s="116"/>
      <c r="G35" s="124" t="s">
        <v>565</v>
      </c>
      <c r="H35" s="492"/>
      <c r="I35" s="492"/>
      <c r="J35" s="492"/>
      <c r="K35" s="116"/>
    </row>
    <row r="36" spans="1:11" ht="12.75">
      <c r="A36" s="116"/>
      <c r="B36" s="115"/>
      <c r="C36" s="116"/>
      <c r="D36" s="126" t="s">
        <v>571</v>
      </c>
      <c r="E36" s="67" t="s">
        <v>835</v>
      </c>
      <c r="F36" s="116"/>
      <c r="G36" s="124" t="s">
        <v>565</v>
      </c>
      <c r="H36" s="492"/>
      <c r="I36" s="492"/>
      <c r="J36" s="492"/>
      <c r="K36" s="116"/>
    </row>
    <row r="37" spans="1:11" ht="12.75">
      <c r="A37" s="116"/>
      <c r="B37" s="116"/>
      <c r="C37" s="116"/>
      <c r="D37" s="127"/>
      <c r="E37" s="116"/>
      <c r="F37" s="116"/>
      <c r="G37" s="116"/>
      <c r="H37" s="116"/>
      <c r="I37" s="116"/>
      <c r="J37" s="116"/>
      <c r="K37" s="116"/>
    </row>
    <row r="38" spans="1:11" ht="12.75">
      <c r="A38" s="116"/>
      <c r="B38" s="115" t="s">
        <v>572</v>
      </c>
      <c r="C38" s="116"/>
      <c r="D38" s="126" t="s">
        <v>573</v>
      </c>
      <c r="E38" s="67"/>
      <c r="F38" s="116"/>
      <c r="G38" s="124" t="s">
        <v>564</v>
      </c>
      <c r="H38" s="492"/>
      <c r="I38" s="492"/>
      <c r="J38" s="492"/>
      <c r="K38" s="116"/>
    </row>
    <row r="39" spans="1:11" ht="12.75">
      <c r="A39" s="116"/>
      <c r="B39" s="115"/>
      <c r="C39" s="116"/>
      <c r="D39" s="116"/>
      <c r="E39" s="116"/>
      <c r="F39" s="116"/>
      <c r="G39" s="116"/>
      <c r="H39" s="116"/>
      <c r="I39" s="116"/>
      <c r="J39" s="116"/>
      <c r="K39" s="116"/>
    </row>
    <row r="40" spans="1:11" ht="12.75">
      <c r="A40" s="116"/>
      <c r="B40" s="116" t="s">
        <v>574</v>
      </c>
      <c r="C40" s="116"/>
      <c r="D40" s="493" t="s">
        <v>788</v>
      </c>
      <c r="E40" s="116"/>
      <c r="F40" s="116"/>
      <c r="G40" s="124" t="s">
        <v>559</v>
      </c>
      <c r="H40" s="492" t="s">
        <v>854</v>
      </c>
      <c r="I40" s="492"/>
      <c r="J40" s="492"/>
      <c r="K40" s="116"/>
    </row>
    <row r="41" spans="1:11" ht="12.75">
      <c r="A41" s="118"/>
      <c r="B41" s="116"/>
      <c r="C41" s="116"/>
      <c r="D41" s="116"/>
      <c r="E41" s="116"/>
      <c r="F41" s="116"/>
      <c r="G41" s="116"/>
      <c r="H41" s="116"/>
      <c r="I41" s="116"/>
      <c r="J41" s="116"/>
      <c r="K41" s="116"/>
    </row>
    <row r="42" spans="1:11" ht="12.75">
      <c r="A42" s="118"/>
      <c r="B42" s="116" t="s">
        <v>575</v>
      </c>
      <c r="C42" s="116"/>
      <c r="D42" s="493" t="s">
        <v>791</v>
      </c>
      <c r="E42" s="116"/>
      <c r="F42" s="116"/>
      <c r="G42" s="124" t="s">
        <v>559</v>
      </c>
      <c r="H42" s="492"/>
      <c r="I42" s="492"/>
      <c r="J42" s="492"/>
      <c r="K42" s="116"/>
    </row>
    <row r="43" spans="1:11" ht="12.75">
      <c r="A43" s="116"/>
      <c r="B43" s="125"/>
      <c r="C43" s="116"/>
      <c r="D43" s="116"/>
      <c r="E43" s="116"/>
      <c r="F43" s="116"/>
      <c r="G43" s="116"/>
      <c r="H43" s="116"/>
      <c r="I43" s="116"/>
      <c r="J43" s="116"/>
      <c r="K43" s="116"/>
    </row>
    <row r="44" spans="1:11" ht="12.75">
      <c r="A44" s="116"/>
      <c r="B44" s="115" t="s">
        <v>576</v>
      </c>
      <c r="C44" s="116"/>
      <c r="D44" s="123" t="s">
        <v>566</v>
      </c>
      <c r="E44" s="116"/>
      <c r="F44" s="116"/>
      <c r="G44" s="116"/>
      <c r="H44" s="116"/>
      <c r="I44" s="116"/>
      <c r="J44" s="116"/>
      <c r="K44" s="116"/>
    </row>
    <row r="45" spans="1:11" ht="12.75">
      <c r="A45" s="116"/>
      <c r="B45" s="115"/>
      <c r="C45" s="116"/>
      <c r="D45" s="126" t="s">
        <v>577</v>
      </c>
      <c r="E45" s="67" t="s">
        <v>835</v>
      </c>
      <c r="F45" s="116"/>
      <c r="G45" s="124" t="s">
        <v>565</v>
      </c>
      <c r="H45" s="492"/>
      <c r="I45" s="492"/>
      <c r="J45" s="492"/>
      <c r="K45" s="116"/>
    </row>
    <row r="46" spans="1:11" ht="12.75">
      <c r="A46" s="116"/>
      <c r="B46" s="115"/>
      <c r="C46" s="116"/>
      <c r="D46" s="126" t="s">
        <v>578</v>
      </c>
      <c r="E46" s="67" t="s">
        <v>835</v>
      </c>
      <c r="F46" s="116"/>
      <c r="G46" s="124" t="s">
        <v>565</v>
      </c>
      <c r="H46" s="492"/>
      <c r="I46" s="492"/>
      <c r="J46" s="492"/>
      <c r="K46" s="116"/>
    </row>
    <row r="47" spans="1:11" ht="12.75">
      <c r="A47" s="116"/>
      <c r="B47" s="115"/>
      <c r="C47" s="116"/>
      <c r="D47" s="126" t="s">
        <v>579</v>
      </c>
      <c r="E47" s="67" t="s">
        <v>835</v>
      </c>
      <c r="F47" s="116"/>
      <c r="G47" s="124" t="s">
        <v>565</v>
      </c>
      <c r="H47" s="492"/>
      <c r="I47" s="492"/>
      <c r="J47" s="492"/>
      <c r="K47" s="116"/>
    </row>
    <row r="48" spans="1:11" ht="12.75">
      <c r="A48" s="116"/>
      <c r="B48" s="115"/>
      <c r="C48" s="116"/>
      <c r="D48" s="126" t="s">
        <v>580</v>
      </c>
      <c r="E48" s="67" t="s">
        <v>835</v>
      </c>
      <c r="F48" s="116"/>
      <c r="G48" s="124" t="s">
        <v>565</v>
      </c>
      <c r="H48" s="492"/>
      <c r="I48" s="492"/>
      <c r="J48" s="492"/>
      <c r="K48" s="116"/>
    </row>
    <row r="49" spans="1:11" ht="12.75">
      <c r="A49" s="116"/>
      <c r="B49" s="115"/>
      <c r="C49" s="116"/>
      <c r="D49" s="126" t="s">
        <v>581</v>
      </c>
      <c r="E49" s="67" t="s">
        <v>835</v>
      </c>
      <c r="F49" s="116"/>
      <c r="G49" s="124" t="s">
        <v>565</v>
      </c>
      <c r="H49" s="492"/>
      <c r="I49" s="492"/>
      <c r="J49" s="492"/>
      <c r="K49" s="116"/>
    </row>
    <row r="50" spans="1:11" ht="12.75">
      <c r="A50" s="116"/>
      <c r="B50" s="115"/>
      <c r="C50" s="116"/>
      <c r="D50" s="126"/>
      <c r="E50" s="126"/>
      <c r="F50" s="126"/>
      <c r="G50" s="126"/>
      <c r="H50" s="126"/>
      <c r="I50" s="126"/>
      <c r="J50" s="126"/>
      <c r="K50" s="126"/>
    </row>
    <row r="51" spans="1:11" ht="12.75">
      <c r="A51" s="116"/>
      <c r="B51" s="115" t="s">
        <v>582</v>
      </c>
      <c r="C51" s="116"/>
      <c r="D51" s="127"/>
      <c r="E51" s="116"/>
      <c r="F51" s="116"/>
      <c r="G51" s="116"/>
      <c r="H51" s="116"/>
      <c r="I51" s="116"/>
      <c r="J51" s="116"/>
      <c r="K51" s="116"/>
    </row>
    <row r="52" spans="1:11" ht="12.75">
      <c r="A52" s="116"/>
      <c r="B52" s="115"/>
      <c r="C52" s="116"/>
      <c r="D52" s="69"/>
      <c r="E52" s="69"/>
      <c r="F52" s="69"/>
      <c r="G52" s="69"/>
      <c r="H52" s="69"/>
      <c r="I52" s="69"/>
      <c r="J52" s="69"/>
      <c r="K52" s="116"/>
    </row>
    <row r="53" spans="1:11" ht="12.75">
      <c r="A53" s="116"/>
      <c r="B53" s="116"/>
      <c r="C53" s="116"/>
      <c r="D53" s="69"/>
      <c r="E53" s="69"/>
      <c r="F53" s="69"/>
      <c r="G53" s="69"/>
      <c r="H53" s="69"/>
      <c r="I53" s="69"/>
      <c r="J53" s="69"/>
      <c r="K53" s="116"/>
    </row>
    <row r="54" spans="1:11" ht="12.75">
      <c r="A54" s="116"/>
      <c r="B54" s="116"/>
      <c r="C54" s="116"/>
      <c r="D54" s="69"/>
      <c r="E54" s="69"/>
      <c r="F54" s="69"/>
      <c r="G54" s="69"/>
      <c r="H54" s="69"/>
      <c r="I54" s="69"/>
      <c r="J54" s="69"/>
      <c r="K54" s="116"/>
    </row>
    <row r="55" spans="1:11" ht="12.75">
      <c r="A55" s="116"/>
      <c r="B55" s="115"/>
      <c r="C55" s="116"/>
      <c r="D55" s="69"/>
      <c r="E55" s="69"/>
      <c r="F55" s="69"/>
      <c r="G55" s="69"/>
      <c r="H55" s="69"/>
      <c r="I55" s="69"/>
      <c r="J55" s="69"/>
      <c r="K55" s="116"/>
    </row>
    <row r="56" spans="1:11" ht="12.75">
      <c r="A56" s="116"/>
      <c r="B56" s="116"/>
      <c r="C56" s="116"/>
      <c r="D56" s="69"/>
      <c r="E56" s="69"/>
      <c r="F56" s="69"/>
      <c r="G56" s="69"/>
      <c r="H56" s="69"/>
      <c r="I56" s="69"/>
      <c r="J56" s="69"/>
      <c r="K56" s="116"/>
    </row>
    <row r="57" spans="1:11" ht="12.75">
      <c r="A57" s="116"/>
      <c r="B57" s="116"/>
      <c r="C57" s="116"/>
      <c r="D57" s="69"/>
      <c r="E57" s="69"/>
      <c r="F57" s="69"/>
      <c r="G57" s="69"/>
      <c r="H57" s="69"/>
      <c r="I57" s="69"/>
      <c r="J57" s="69"/>
      <c r="K57" s="116"/>
    </row>
    <row r="58" spans="1:11" ht="12.7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</row>
    <row r="59" spans="1:11" ht="12.75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</row>
    <row r="60" spans="1:11" ht="12.75">
      <c r="A60" s="118" t="s">
        <v>14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</row>
    <row r="61" spans="1:11" ht="12.75">
      <c r="A61" s="118"/>
      <c r="B61" s="121" t="s">
        <v>15</v>
      </c>
      <c r="C61" s="116"/>
      <c r="D61" s="494"/>
      <c r="E61" s="116"/>
      <c r="F61" s="121" t="s">
        <v>15</v>
      </c>
      <c r="G61" s="116"/>
      <c r="H61" s="494"/>
      <c r="I61" s="494"/>
      <c r="J61" s="494"/>
      <c r="K61" s="116"/>
    </row>
    <row r="62" spans="1:11" ht="12.75">
      <c r="A62" s="116"/>
      <c r="B62" s="121" t="s">
        <v>16</v>
      </c>
      <c r="C62" s="116"/>
      <c r="D62" s="494"/>
      <c r="E62" s="116"/>
      <c r="F62" s="121" t="s">
        <v>16</v>
      </c>
      <c r="G62" s="116"/>
      <c r="H62" s="494"/>
      <c r="I62" s="494"/>
      <c r="J62" s="494"/>
      <c r="K62" s="116"/>
    </row>
    <row r="63" spans="1:11" ht="12.75">
      <c r="A63" s="116"/>
      <c r="B63" s="121" t="s">
        <v>583</v>
      </c>
      <c r="C63" s="116"/>
      <c r="D63" s="494"/>
      <c r="E63" s="116"/>
      <c r="F63" s="121" t="s">
        <v>583</v>
      </c>
      <c r="G63" s="116"/>
      <c r="H63" s="494"/>
      <c r="I63" s="494"/>
      <c r="J63" s="494"/>
      <c r="K63" s="116"/>
    </row>
    <row r="64" spans="1:11" ht="12.75">
      <c r="A64" s="116"/>
      <c r="B64" s="121" t="s">
        <v>17</v>
      </c>
      <c r="C64" s="116"/>
      <c r="D64" s="1056"/>
      <c r="E64" s="116"/>
      <c r="F64" s="121" t="s">
        <v>17</v>
      </c>
      <c r="G64" s="116"/>
      <c r="H64" s="495"/>
      <c r="I64" s="495"/>
      <c r="J64" s="495"/>
      <c r="K64" s="116"/>
    </row>
    <row r="65" spans="1:11" ht="12.75">
      <c r="A65" s="116"/>
      <c r="B65" s="121"/>
      <c r="C65" s="116"/>
      <c r="D65" s="121"/>
      <c r="E65" s="116"/>
      <c r="F65" s="121"/>
      <c r="G65" s="116"/>
      <c r="H65" s="121"/>
      <c r="I65" s="121"/>
      <c r="J65" s="121"/>
      <c r="K65" s="116"/>
    </row>
    <row r="66" spans="1:11" ht="12.75">
      <c r="A66" s="118"/>
      <c r="B66" s="121" t="s">
        <v>15</v>
      </c>
      <c r="C66" s="116"/>
      <c r="D66" s="494"/>
      <c r="E66" s="116"/>
      <c r="F66" s="121" t="s">
        <v>15</v>
      </c>
      <c r="G66" s="116"/>
      <c r="H66" s="494"/>
      <c r="I66" s="494"/>
      <c r="J66" s="494"/>
      <c r="K66" s="116"/>
    </row>
    <row r="67" spans="1:11" ht="12.75">
      <c r="A67" s="116"/>
      <c r="B67" s="121" t="s">
        <v>16</v>
      </c>
      <c r="C67" s="116"/>
      <c r="D67" s="494"/>
      <c r="E67" s="116"/>
      <c r="F67" s="121" t="s">
        <v>16</v>
      </c>
      <c r="G67" s="116"/>
      <c r="H67" s="494"/>
      <c r="I67" s="494"/>
      <c r="J67" s="494"/>
      <c r="K67" s="116"/>
    </row>
    <row r="68" spans="1:11" ht="12.75">
      <c r="A68" s="116"/>
      <c r="B68" s="121" t="s">
        <v>583</v>
      </c>
      <c r="C68" s="116"/>
      <c r="D68" s="494"/>
      <c r="E68" s="116"/>
      <c r="F68" s="121" t="s">
        <v>583</v>
      </c>
      <c r="G68" s="116"/>
      <c r="H68" s="494"/>
      <c r="I68" s="494"/>
      <c r="J68" s="494"/>
      <c r="K68" s="116"/>
    </row>
    <row r="69" spans="1:11" ht="12.75">
      <c r="A69" s="116"/>
      <c r="B69" s="121" t="s">
        <v>17</v>
      </c>
      <c r="C69" s="116"/>
      <c r="D69" s="495"/>
      <c r="E69" s="116"/>
      <c r="F69" s="121" t="s">
        <v>17</v>
      </c>
      <c r="G69" s="116"/>
      <c r="H69" s="495"/>
      <c r="I69" s="495"/>
      <c r="J69" s="495"/>
      <c r="K69" s="116"/>
    </row>
    <row r="70" spans="1:11" ht="12.7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</row>
  </sheetData>
  <sheetProtection selectLockedCells="1"/>
  <conditionalFormatting sqref="A2">
    <cfRule type="expression" priority="3" dxfId="140" stopIfTrue="1">
      <formula>IO2&lt;&gt;SUM(IP65533:IP1)</formula>
    </cfRule>
  </conditionalFormatting>
  <conditionalFormatting sqref="A1">
    <cfRule type="expression" priority="2" dxfId="140" stopIfTrue="1">
      <formula>IO1&lt;&gt;SUM(#REF!)</formula>
    </cfRule>
  </conditionalFormatting>
  <conditionalFormatting sqref="A2">
    <cfRule type="expression" priority="1" dxfId="140" stopIfTrue="1">
      <formula>IO2&lt;&gt;SUM(#REF!)</formula>
    </cfRule>
  </conditionalFormatting>
  <dataValidations count="4">
    <dataValidation type="list" showInputMessage="1" showErrorMessage="1" sqref="E29:E33 E45:E49 E35:E36 E38 E24:E25">
      <formula1>"Yes,No"</formula1>
    </dataValidation>
    <dataValidation type="list" showInputMessage="1" showErrorMessage="1" sqref="D40">
      <formula1>CtzCov</formula1>
    </dataValidation>
    <dataValidation type="list" showInputMessage="1" showErrorMessage="1" sqref="D42">
      <formula1>GeoCov</formula1>
    </dataValidation>
    <dataValidation type="list" showInputMessage="1" showErrorMessage="1" sqref="D12">
      <formula1>Methodo</formula1>
    </dataValidation>
  </dataValidations>
  <hyperlinks>
    <hyperlink ref="A1" location="'List of tables'!A9" display="'List of tables'!A9"/>
    <hyperlink ref="A2" location="ExplNote!A1" display="Go to explanatory not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9">
    <tabColor indexed="42"/>
    <pageSetUpPr fitToPage="1"/>
  </sheetPr>
  <dimension ref="A1:X38"/>
  <sheetViews>
    <sheetView showGridLines="0" zoomScale="80" zoomScaleNormal="80" zoomScalePageLayoutView="0" workbookViewId="0" topLeftCell="A1">
      <selection activeCell="A2" sqref="A2"/>
    </sheetView>
  </sheetViews>
  <sheetFormatPr defaultColWidth="9.140625" defaultRowHeight="15" customHeight="1"/>
  <cols>
    <col min="1" max="1" width="35.57421875" style="23" customWidth="1"/>
    <col min="2" max="3" width="11.140625" style="23" customWidth="1"/>
    <col min="4" max="4" width="12.00390625" style="23" customWidth="1"/>
    <col min="5" max="13" width="11.140625" style="23" customWidth="1"/>
    <col min="14" max="14" width="13.421875" style="23" customWidth="1"/>
    <col min="15" max="15" width="11.140625" style="23" customWidth="1"/>
    <col min="16" max="16" width="13.7109375" style="23" bestFit="1" customWidth="1"/>
    <col min="17" max="17" width="11.140625" style="23" customWidth="1"/>
    <col min="18" max="16384" width="9.140625" style="23" customWidth="1"/>
  </cols>
  <sheetData>
    <row r="1" s="77" customFormat="1" ht="12" customHeight="1">
      <c r="A1" s="18" t="s">
        <v>7</v>
      </c>
    </row>
    <row r="2" s="77" customFormat="1" ht="12" customHeight="1">
      <c r="A2" s="20"/>
    </row>
    <row r="3" s="77" customFormat="1" ht="12" customHeight="1">
      <c r="A3" s="20" t="s">
        <v>8</v>
      </c>
    </row>
    <row r="4" spans="1:19" ht="15" customHeight="1">
      <c r="A4" s="86" t="s">
        <v>254</v>
      </c>
      <c r="B4" s="86"/>
      <c r="C4" s="86"/>
      <c r="D4" s="86"/>
      <c r="E4" s="86"/>
      <c r="F4" s="86"/>
      <c r="G4" s="86"/>
      <c r="H4" s="86"/>
      <c r="I4" s="86"/>
      <c r="J4" s="87"/>
      <c r="K4" s="87"/>
      <c r="L4" s="87"/>
      <c r="M4" s="87"/>
      <c r="N4" s="87"/>
      <c r="O4" s="87"/>
      <c r="P4" s="87"/>
      <c r="Q4" s="87"/>
      <c r="R4" s="88"/>
      <c r="S4" s="88"/>
    </row>
    <row r="5" s="138" customFormat="1" ht="15" customHeight="1"/>
    <row r="6" spans="1:19" s="138" customFormat="1" ht="15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</row>
    <row r="7" spans="1:19" ht="15" customHeight="1">
      <c r="A7" s="89" t="s">
        <v>823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</row>
    <row r="8" spans="1:19" ht="15" customHeight="1">
      <c r="A8" s="90" t="s">
        <v>20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</row>
    <row r="9" spans="1:19" ht="15" customHeight="1">
      <c r="A9" s="88"/>
      <c r="B9" s="232" t="s">
        <v>34</v>
      </c>
      <c r="C9" s="633">
        <v>2009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</row>
    <row r="10" spans="1:19" ht="15" customHeight="1">
      <c r="A10" s="257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</row>
    <row r="11" spans="1:19" ht="15" customHeight="1">
      <c r="A11" s="258" t="s">
        <v>49</v>
      </c>
      <c r="B11" s="234" t="s">
        <v>255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6"/>
      <c r="N11" s="259" t="s">
        <v>256</v>
      </c>
      <c r="O11" s="259" t="s">
        <v>257</v>
      </c>
      <c r="P11" s="260" t="s">
        <v>258</v>
      </c>
      <c r="Q11" s="261" t="s">
        <v>42</v>
      </c>
      <c r="R11" s="88"/>
      <c r="S11" s="88"/>
    </row>
    <row r="12" spans="1:19" ht="15" customHeight="1">
      <c r="A12" s="262"/>
      <c r="B12" s="238" t="s">
        <v>260</v>
      </c>
      <c r="C12" s="239"/>
      <c r="D12" s="239"/>
      <c r="E12" s="236"/>
      <c r="F12" s="239" t="s">
        <v>261</v>
      </c>
      <c r="G12" s="239"/>
      <c r="H12" s="239"/>
      <c r="I12" s="236"/>
      <c r="J12" s="239" t="s">
        <v>262</v>
      </c>
      <c r="K12" s="239"/>
      <c r="L12" s="239"/>
      <c r="M12" s="236"/>
      <c r="N12" s="263"/>
      <c r="O12" s="264"/>
      <c r="P12" s="265" t="s">
        <v>263</v>
      </c>
      <c r="Q12" s="266"/>
      <c r="R12" s="88"/>
      <c r="S12" s="88"/>
    </row>
    <row r="13" spans="1:19" ht="42" customHeight="1">
      <c r="A13" s="246" t="s">
        <v>279</v>
      </c>
      <c r="B13" s="267" t="s">
        <v>744</v>
      </c>
      <c r="C13" s="268" t="s">
        <v>745</v>
      </c>
      <c r="D13" s="269" t="s">
        <v>265</v>
      </c>
      <c r="E13" s="270" t="s">
        <v>42</v>
      </c>
      <c r="F13" s="268" t="s">
        <v>266</v>
      </c>
      <c r="G13" s="268" t="s">
        <v>267</v>
      </c>
      <c r="H13" s="269" t="s">
        <v>268</v>
      </c>
      <c r="I13" s="270" t="s">
        <v>42</v>
      </c>
      <c r="J13" s="268" t="s">
        <v>269</v>
      </c>
      <c r="K13" s="268" t="s">
        <v>270</v>
      </c>
      <c r="L13" s="269" t="s">
        <v>271</v>
      </c>
      <c r="M13" s="270" t="s">
        <v>42</v>
      </c>
      <c r="N13" s="271"/>
      <c r="O13" s="271"/>
      <c r="P13" s="272" t="s">
        <v>272</v>
      </c>
      <c r="Q13" s="273"/>
      <c r="R13" s="88"/>
      <c r="S13" s="88"/>
    </row>
    <row r="14" spans="1:19" s="41" customFormat="1" ht="18" customHeight="1">
      <c r="A14" s="776" t="s">
        <v>698</v>
      </c>
      <c r="B14" s="630">
        <v>4090</v>
      </c>
      <c r="C14" s="630">
        <v>213</v>
      </c>
      <c r="D14" s="630">
        <v>210</v>
      </c>
      <c r="E14" s="630">
        <v>4513</v>
      </c>
      <c r="F14" s="630">
        <v>3274</v>
      </c>
      <c r="G14" s="630">
        <v>941</v>
      </c>
      <c r="H14" s="630">
        <v>298</v>
      </c>
      <c r="I14" s="630">
        <v>4513</v>
      </c>
      <c r="J14" s="630">
        <v>3541</v>
      </c>
      <c r="K14" s="630">
        <v>416</v>
      </c>
      <c r="L14" s="630">
        <v>556</v>
      </c>
      <c r="M14" s="630">
        <v>4513</v>
      </c>
      <c r="N14" s="630">
        <v>69</v>
      </c>
      <c r="O14" s="630">
        <v>69</v>
      </c>
      <c r="P14" s="630">
        <v>127</v>
      </c>
      <c r="Q14" s="630">
        <v>4778</v>
      </c>
      <c r="R14" s="768"/>
      <c r="S14" s="768"/>
    </row>
    <row r="15" spans="1:19" ht="23.25" customHeight="1">
      <c r="A15" s="287" t="str">
        <f>"
   Citizens of "&amp;Cntry!$D$8</f>
        <v>
   Citizens of Belgium</v>
      </c>
      <c r="B15" s="630">
        <v>3926</v>
      </c>
      <c r="C15" s="630">
        <v>204</v>
      </c>
      <c r="D15" s="630">
        <v>198</v>
      </c>
      <c r="E15" s="630">
        <v>4328</v>
      </c>
      <c r="F15" s="630">
        <v>3161</v>
      </c>
      <c r="G15" s="630">
        <v>887</v>
      </c>
      <c r="H15" s="630">
        <v>280</v>
      </c>
      <c r="I15" s="630">
        <v>4328</v>
      </c>
      <c r="J15" s="630">
        <v>3397</v>
      </c>
      <c r="K15" s="630">
        <v>404</v>
      </c>
      <c r="L15" s="630">
        <v>527</v>
      </c>
      <c r="M15" s="630">
        <v>4328</v>
      </c>
      <c r="N15" s="630">
        <v>61</v>
      </c>
      <c r="O15" s="630">
        <v>62</v>
      </c>
      <c r="P15" s="630">
        <v>116</v>
      </c>
      <c r="Q15" s="630">
        <v>4567</v>
      </c>
      <c r="R15" s="88"/>
      <c r="S15" s="88"/>
    </row>
    <row r="16" spans="1:19" ht="15" customHeight="1">
      <c r="A16" s="276" t="s">
        <v>282</v>
      </c>
      <c r="B16" s="630">
        <f aca="true" t="shared" si="0" ref="B16:Q16">SUM(B17:B19)</f>
        <v>155</v>
      </c>
      <c r="C16" s="630">
        <f t="shared" si="0"/>
        <v>8</v>
      </c>
      <c r="D16" s="630">
        <f t="shared" si="0"/>
        <v>11</v>
      </c>
      <c r="E16" s="630">
        <f t="shared" si="0"/>
        <v>174</v>
      </c>
      <c r="F16" s="630">
        <f t="shared" si="0"/>
        <v>107</v>
      </c>
      <c r="G16" s="630">
        <f t="shared" si="0"/>
        <v>52</v>
      </c>
      <c r="H16" s="630">
        <f t="shared" si="0"/>
        <v>15</v>
      </c>
      <c r="I16" s="630">
        <f t="shared" si="0"/>
        <v>174</v>
      </c>
      <c r="J16" s="630">
        <f t="shared" si="0"/>
        <v>136</v>
      </c>
      <c r="K16" s="630">
        <f t="shared" si="0"/>
        <v>12</v>
      </c>
      <c r="L16" s="630">
        <f t="shared" si="0"/>
        <v>26</v>
      </c>
      <c r="M16" s="630">
        <f t="shared" si="0"/>
        <v>174</v>
      </c>
      <c r="N16" s="630">
        <f t="shared" si="0"/>
        <v>8</v>
      </c>
      <c r="O16" s="630">
        <f t="shared" si="0"/>
        <v>7</v>
      </c>
      <c r="P16" s="630">
        <f t="shared" si="0"/>
        <v>9</v>
      </c>
      <c r="Q16" s="630">
        <f t="shared" si="0"/>
        <v>198</v>
      </c>
      <c r="R16" s="88"/>
      <c r="S16" s="88"/>
    </row>
    <row r="17" spans="1:19" ht="15" customHeight="1">
      <c r="A17" s="277" t="s">
        <v>43</v>
      </c>
      <c r="B17" s="630">
        <v>104</v>
      </c>
      <c r="C17" s="630">
        <v>7</v>
      </c>
      <c r="D17" s="630">
        <v>8</v>
      </c>
      <c r="E17" s="630">
        <v>119</v>
      </c>
      <c r="F17" s="630">
        <v>80</v>
      </c>
      <c r="G17" s="630">
        <v>27</v>
      </c>
      <c r="H17" s="630">
        <v>12</v>
      </c>
      <c r="I17" s="630">
        <v>119</v>
      </c>
      <c r="J17" s="630">
        <v>97</v>
      </c>
      <c r="K17" s="630">
        <v>6</v>
      </c>
      <c r="L17" s="630">
        <v>16</v>
      </c>
      <c r="M17" s="630">
        <v>119</v>
      </c>
      <c r="N17" s="630">
        <v>6</v>
      </c>
      <c r="O17" s="630">
        <v>4</v>
      </c>
      <c r="P17" s="630">
        <v>7</v>
      </c>
      <c r="Q17" s="630">
        <v>136</v>
      </c>
      <c r="R17" s="88"/>
      <c r="S17" s="88"/>
    </row>
    <row r="18" spans="1:19" ht="15" customHeight="1">
      <c r="A18" s="277" t="s">
        <v>44</v>
      </c>
      <c r="B18" s="630">
        <v>32</v>
      </c>
      <c r="C18" s="630">
        <v>1</v>
      </c>
      <c r="D18" s="630">
        <v>1</v>
      </c>
      <c r="E18" s="630">
        <v>34</v>
      </c>
      <c r="F18" s="630">
        <v>15</v>
      </c>
      <c r="G18" s="630">
        <v>18</v>
      </c>
      <c r="H18" s="630">
        <v>1</v>
      </c>
      <c r="I18" s="630">
        <v>34</v>
      </c>
      <c r="J18" s="630">
        <v>22</v>
      </c>
      <c r="K18" s="630">
        <v>5</v>
      </c>
      <c r="L18" s="630">
        <v>7</v>
      </c>
      <c r="M18" s="630">
        <v>34</v>
      </c>
      <c r="N18" s="630">
        <v>2</v>
      </c>
      <c r="O18" s="630">
        <v>2</v>
      </c>
      <c r="P18" s="630">
        <v>2</v>
      </c>
      <c r="Q18" s="630">
        <v>40</v>
      </c>
      <c r="R18" s="88"/>
      <c r="S18" s="88"/>
    </row>
    <row r="19" spans="1:19" ht="15" customHeight="1">
      <c r="A19" s="278" t="s">
        <v>45</v>
      </c>
      <c r="B19" s="630">
        <v>19</v>
      </c>
      <c r="C19" s="630">
        <v>0</v>
      </c>
      <c r="D19" s="630">
        <v>2</v>
      </c>
      <c r="E19" s="630">
        <v>21</v>
      </c>
      <c r="F19" s="630">
        <v>12</v>
      </c>
      <c r="G19" s="630">
        <v>7</v>
      </c>
      <c r="H19" s="630">
        <v>2</v>
      </c>
      <c r="I19" s="630">
        <v>21</v>
      </c>
      <c r="J19" s="630">
        <v>17</v>
      </c>
      <c r="K19" s="630">
        <v>1</v>
      </c>
      <c r="L19" s="630">
        <v>3</v>
      </c>
      <c r="M19" s="630">
        <v>21</v>
      </c>
      <c r="N19" s="630">
        <v>0</v>
      </c>
      <c r="O19" s="630">
        <v>1</v>
      </c>
      <c r="P19" s="630">
        <v>0</v>
      </c>
      <c r="Q19" s="630">
        <v>22</v>
      </c>
      <c r="R19" s="88"/>
      <c r="S19" s="88"/>
    </row>
    <row r="20" spans="1:19" ht="15" customHeight="1">
      <c r="A20" s="279" t="s">
        <v>283</v>
      </c>
      <c r="B20" s="630">
        <v>9</v>
      </c>
      <c r="C20" s="630">
        <v>1</v>
      </c>
      <c r="D20" s="630">
        <v>1</v>
      </c>
      <c r="E20" s="630">
        <v>11</v>
      </c>
      <c r="F20" s="630">
        <v>6</v>
      </c>
      <c r="G20" s="630">
        <v>2</v>
      </c>
      <c r="H20" s="630">
        <v>3</v>
      </c>
      <c r="I20" s="630">
        <v>11</v>
      </c>
      <c r="J20" s="630">
        <v>8</v>
      </c>
      <c r="K20" s="630">
        <v>0</v>
      </c>
      <c r="L20" s="630">
        <v>3</v>
      </c>
      <c r="M20" s="630">
        <v>11</v>
      </c>
      <c r="N20" s="630">
        <v>0</v>
      </c>
      <c r="O20" s="630">
        <v>0</v>
      </c>
      <c r="P20" s="630">
        <v>2</v>
      </c>
      <c r="Q20" s="630">
        <v>13</v>
      </c>
      <c r="R20" s="88"/>
      <c r="S20" s="88"/>
    </row>
    <row r="21" spans="1:19" ht="1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1:19" ht="15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1:19" ht="15" customHeight="1">
      <c r="A23" s="92" t="s">
        <v>32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88"/>
      <c r="S23" s="88"/>
    </row>
    <row r="24" spans="1:19" ht="15" customHeight="1">
      <c r="A24" s="88"/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88"/>
      <c r="S24" s="88"/>
    </row>
    <row r="25" spans="1:19" ht="15" customHeight="1">
      <c r="A25" s="88"/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88"/>
      <c r="S25" s="88"/>
    </row>
    <row r="26" spans="1:19" ht="15" customHeight="1">
      <c r="A26" s="88"/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88"/>
      <c r="S26" s="88"/>
    </row>
    <row r="27" spans="1:19" ht="15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1:19" ht="15" customHeight="1">
      <c r="A28" s="92" t="s">
        <v>33</v>
      </c>
      <c r="B28" s="66" t="s">
        <v>849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88"/>
      <c r="S28" s="88"/>
    </row>
    <row r="29" spans="1:19" ht="15" customHeight="1">
      <c r="A29" s="92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88"/>
      <c r="S29" s="88"/>
    </row>
    <row r="30" spans="1:19" ht="15" customHeight="1">
      <c r="A30" s="88"/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88"/>
      <c r="S30" s="88"/>
    </row>
    <row r="31" spans="1:19" ht="15" customHeight="1">
      <c r="A31" s="88"/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88"/>
      <c r="S31" s="88"/>
    </row>
    <row r="32" spans="1:19" ht="1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1:24" ht="12.75">
      <c r="A33" s="92" t="s">
        <v>675</v>
      </c>
      <c r="B33" s="88"/>
      <c r="C33" s="88"/>
      <c r="D33" s="88"/>
      <c r="E33" s="88"/>
      <c r="F33" s="88"/>
      <c r="G33" s="88"/>
      <c r="H33" s="88"/>
      <c r="I33" s="88"/>
      <c r="J33" s="88"/>
      <c r="K33" s="705"/>
      <c r="L33" s="705"/>
      <c r="M33" s="705"/>
      <c r="N33" s="705"/>
      <c r="O33" s="705"/>
      <c r="P33" s="705"/>
      <c r="Q33" s="705"/>
      <c r="R33" s="705"/>
      <c r="S33" s="705"/>
      <c r="T33"/>
      <c r="U33"/>
      <c r="V33"/>
      <c r="W33"/>
      <c r="X33"/>
    </row>
    <row r="34" spans="1:24" ht="12.75">
      <c r="A34" s="704"/>
      <c r="B34" s="638" t="s">
        <v>608</v>
      </c>
      <c r="C34" s="88"/>
      <c r="D34" s="88"/>
      <c r="E34" s="88"/>
      <c r="F34" s="88"/>
      <c r="G34" s="88"/>
      <c r="H34" s="88"/>
      <c r="I34" s="88"/>
      <c r="J34" s="88"/>
      <c r="K34" s="705"/>
      <c r="L34" s="705"/>
      <c r="M34" s="705"/>
      <c r="N34" s="705"/>
      <c r="O34" s="705"/>
      <c r="P34" s="705"/>
      <c r="Q34" s="705"/>
      <c r="R34" s="705"/>
      <c r="S34" s="705"/>
      <c r="T34"/>
      <c r="U34"/>
      <c r="V34"/>
      <c r="W34"/>
      <c r="X34"/>
    </row>
    <row r="35" spans="1:24" ht="12.75">
      <c r="A35" s="88"/>
      <c r="B35" s="639" t="s">
        <v>610</v>
      </c>
      <c r="C35" s="88"/>
      <c r="D35" s="88"/>
      <c r="E35" s="88"/>
      <c r="F35" s="88"/>
      <c r="G35" s="88"/>
      <c r="H35" s="88"/>
      <c r="I35" s="88"/>
      <c r="J35" s="88"/>
      <c r="K35" s="705"/>
      <c r="L35" s="705"/>
      <c r="M35" s="705"/>
      <c r="N35" s="705"/>
      <c r="O35" s="705"/>
      <c r="P35" s="705"/>
      <c r="Q35" s="705"/>
      <c r="R35" s="705"/>
      <c r="S35" s="705"/>
      <c r="T35"/>
      <c r="U35"/>
      <c r="V35"/>
      <c r="W35"/>
      <c r="X35"/>
    </row>
    <row r="36" spans="1:24" ht="12.75">
      <c r="A36" s="88"/>
      <c r="B36" s="639" t="s">
        <v>656</v>
      </c>
      <c r="C36" s="88"/>
      <c r="D36" s="88"/>
      <c r="E36" s="88"/>
      <c r="F36" s="88"/>
      <c r="G36" s="88"/>
      <c r="H36" s="88"/>
      <c r="I36" s="88"/>
      <c r="J36" s="88"/>
      <c r="K36" s="705"/>
      <c r="L36" s="705"/>
      <c r="M36" s="705"/>
      <c r="N36" s="705"/>
      <c r="O36" s="705"/>
      <c r="P36" s="705"/>
      <c r="Q36" s="705"/>
      <c r="R36" s="705"/>
      <c r="S36" s="705"/>
      <c r="T36"/>
      <c r="U36"/>
      <c r="V36"/>
      <c r="W36"/>
      <c r="X36"/>
    </row>
    <row r="37" spans="1:24" ht="12.75">
      <c r="A37" s="88"/>
      <c r="B37" s="639"/>
      <c r="C37" s="88"/>
      <c r="D37" s="88"/>
      <c r="E37" s="88"/>
      <c r="F37" s="88"/>
      <c r="G37" s="88"/>
      <c r="H37" s="88"/>
      <c r="I37" s="88"/>
      <c r="J37" s="88"/>
      <c r="K37" s="705"/>
      <c r="L37" s="705"/>
      <c r="M37" s="705"/>
      <c r="N37" s="705"/>
      <c r="O37" s="705"/>
      <c r="P37" s="705"/>
      <c r="Q37" s="705"/>
      <c r="R37" s="705"/>
      <c r="S37" s="705"/>
      <c r="T37"/>
      <c r="U37"/>
      <c r="V37"/>
      <c r="W37"/>
      <c r="X37"/>
    </row>
    <row r="38" spans="1:19" ht="15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</sheetData>
  <sheetProtection password="CD9E" sheet="1" selectLockedCells="1"/>
  <conditionalFormatting sqref="B16:Q16">
    <cfRule type="expression" priority="4" dxfId="0">
      <formula>B16&lt;&gt;SUM(B17:B19)</formula>
    </cfRule>
  </conditionalFormatting>
  <conditionalFormatting sqref="E14:E20 I14:I20 M14:M20">
    <cfRule type="expression" priority="3" dxfId="0">
      <formula>E14&lt;&gt;SUM(B14:D14)</formula>
    </cfRule>
  </conditionalFormatting>
  <conditionalFormatting sqref="B14:Q14">
    <cfRule type="expression" priority="2" dxfId="0">
      <formula>B14&lt;&gt;SUM(B15,B16,B20)</formula>
    </cfRule>
  </conditionalFormatting>
  <dataValidations count="1">
    <dataValidation type="list" allowBlank="1" showInputMessage="1" showErrorMessage="1" sqref="B34:B37">
      <formula1>ModelQuest</formula1>
    </dataValidation>
  </dataValidations>
  <hyperlinks>
    <hyperlink ref="A3" location="Cntry!A1" display="Go to country metadata"/>
    <hyperlink ref="A1" location="'List of tables'!A9" display="'List of tables'!A9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5" r:id="rId1"/>
  <headerFooter alignWithMargins="0">
    <oddHeader>&amp;LCDH&amp;C &amp;F&amp;R&amp;A</oddHeader>
    <oddFooter>&amp;CPage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>
    <tabColor indexed="42"/>
    <pageSetUpPr fitToPage="1"/>
  </sheetPr>
  <dimension ref="A1:S41"/>
  <sheetViews>
    <sheetView showGridLines="0" zoomScale="80" zoomScaleNormal="80" zoomScalePageLayoutView="0" workbookViewId="0" topLeftCell="A1">
      <selection activeCell="A2" sqref="A2"/>
    </sheetView>
  </sheetViews>
  <sheetFormatPr defaultColWidth="9.140625" defaultRowHeight="15" customHeight="1"/>
  <cols>
    <col min="1" max="1" width="55.28125" style="23" customWidth="1"/>
    <col min="2" max="2" width="12.28125" style="23" customWidth="1"/>
    <col min="3" max="3" width="10.421875" style="23" customWidth="1"/>
    <col min="4" max="4" width="12.28125" style="23" customWidth="1"/>
    <col min="5" max="5" width="11.28125" style="23" customWidth="1"/>
    <col min="6" max="8" width="11.8515625" style="23" customWidth="1"/>
    <col min="9" max="9" width="11.7109375" style="23" customWidth="1"/>
    <col min="10" max="11" width="12.28125" style="23" customWidth="1"/>
    <col min="12" max="12" width="13.140625" style="23" customWidth="1"/>
    <col min="13" max="13" width="11.7109375" style="23" customWidth="1"/>
    <col min="14" max="14" width="13.140625" style="23" customWidth="1"/>
    <col min="15" max="15" width="9.140625" style="23" customWidth="1"/>
    <col min="16" max="16" width="13.7109375" style="23" bestFit="1" customWidth="1"/>
    <col min="17" max="16384" width="9.140625" style="23" customWidth="1"/>
  </cols>
  <sheetData>
    <row r="1" s="77" customFormat="1" ht="12" customHeight="1">
      <c r="A1" s="18" t="s">
        <v>7</v>
      </c>
    </row>
    <row r="2" s="77" customFormat="1" ht="12" customHeight="1">
      <c r="A2" s="20"/>
    </row>
    <row r="3" s="77" customFormat="1" ht="12" customHeight="1">
      <c r="A3" s="20" t="s">
        <v>8</v>
      </c>
    </row>
    <row r="4" spans="1:19" ht="15" customHeight="1">
      <c r="A4" s="86" t="s">
        <v>254</v>
      </c>
      <c r="B4" s="86"/>
      <c r="C4" s="86"/>
      <c r="D4" s="86"/>
      <c r="E4" s="86"/>
      <c r="F4" s="86"/>
      <c r="G4" s="86"/>
      <c r="H4" s="86"/>
      <c r="I4" s="86"/>
      <c r="J4" s="87"/>
      <c r="K4" s="87"/>
      <c r="L4" s="87"/>
      <c r="M4" s="87"/>
      <c r="N4" s="87"/>
      <c r="O4" s="87"/>
      <c r="P4" s="87"/>
      <c r="Q4" s="87"/>
      <c r="R4" s="88"/>
      <c r="S4" s="88"/>
    </row>
    <row r="5" s="138" customFormat="1" ht="15" customHeight="1"/>
    <row r="6" spans="1:19" s="138" customFormat="1" ht="15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</row>
    <row r="7" spans="1:19" ht="15" customHeight="1">
      <c r="A7" s="89" t="s">
        <v>284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</row>
    <row r="8" spans="1:19" s="256" customFormat="1" ht="15" customHeight="1">
      <c r="A8" s="93" t="s">
        <v>20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</row>
    <row r="9" spans="1:19" ht="15" customHeight="1">
      <c r="A9" s="88"/>
      <c r="B9" s="232" t="s">
        <v>34</v>
      </c>
      <c r="C9" s="633">
        <v>2009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</row>
    <row r="10" spans="1:19" ht="15" customHeight="1">
      <c r="A10" s="257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</row>
    <row r="11" spans="1:19" ht="15" customHeight="1">
      <c r="A11" s="258" t="s">
        <v>49</v>
      </c>
      <c r="B11" s="234" t="s">
        <v>255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6"/>
      <c r="N11" s="259" t="s">
        <v>256</v>
      </c>
      <c r="O11" s="259" t="s">
        <v>257</v>
      </c>
      <c r="P11" s="260" t="s">
        <v>258</v>
      </c>
      <c r="Q11" s="261" t="s">
        <v>42</v>
      </c>
      <c r="R11" s="88"/>
      <c r="S11" s="88"/>
    </row>
    <row r="12" spans="1:19" ht="15" customHeight="1">
      <c r="A12" s="262"/>
      <c r="B12" s="238" t="s">
        <v>260</v>
      </c>
      <c r="C12" s="239"/>
      <c r="D12" s="239"/>
      <c r="E12" s="236"/>
      <c r="F12" s="239" t="s">
        <v>261</v>
      </c>
      <c r="G12" s="239"/>
      <c r="H12" s="239"/>
      <c r="I12" s="236"/>
      <c r="J12" s="239" t="s">
        <v>262</v>
      </c>
      <c r="K12" s="239"/>
      <c r="L12" s="239"/>
      <c r="M12" s="236"/>
      <c r="N12" s="263"/>
      <c r="O12" s="264"/>
      <c r="P12" s="265" t="s">
        <v>263</v>
      </c>
      <c r="Q12" s="266"/>
      <c r="R12" s="88"/>
      <c r="S12" s="88"/>
    </row>
    <row r="13" spans="1:19" ht="40.5" customHeight="1">
      <c r="A13" s="246" t="s">
        <v>285</v>
      </c>
      <c r="B13" s="267" t="s">
        <v>744</v>
      </c>
      <c r="C13" s="268" t="s">
        <v>745</v>
      </c>
      <c r="D13" s="269" t="s">
        <v>265</v>
      </c>
      <c r="E13" s="270" t="s">
        <v>42</v>
      </c>
      <c r="F13" s="268" t="s">
        <v>266</v>
      </c>
      <c r="G13" s="268" t="s">
        <v>267</v>
      </c>
      <c r="H13" s="269" t="s">
        <v>268</v>
      </c>
      <c r="I13" s="270" t="s">
        <v>42</v>
      </c>
      <c r="J13" s="268" t="s">
        <v>269</v>
      </c>
      <c r="K13" s="268" t="s">
        <v>270</v>
      </c>
      <c r="L13" s="269" t="s">
        <v>271</v>
      </c>
      <c r="M13" s="270" t="s">
        <v>42</v>
      </c>
      <c r="N13" s="271"/>
      <c r="O13" s="271"/>
      <c r="P13" s="272" t="s">
        <v>272</v>
      </c>
      <c r="Q13" s="273"/>
      <c r="R13" s="88"/>
      <c r="S13" s="88"/>
    </row>
    <row r="14" spans="1:19" s="41" customFormat="1" ht="18" customHeight="1">
      <c r="A14" s="283" t="s">
        <v>699</v>
      </c>
      <c r="B14" s="1059">
        <f aca="true" t="shared" si="0" ref="B14:Q14">SUM(B15:B22)</f>
        <v>715</v>
      </c>
      <c r="C14" s="1059">
        <f t="shared" si="0"/>
        <v>16</v>
      </c>
      <c r="D14" s="1059">
        <f t="shared" si="0"/>
        <v>31</v>
      </c>
      <c r="E14" s="1059">
        <f t="shared" si="0"/>
        <v>762</v>
      </c>
      <c r="F14" s="1059">
        <f t="shared" si="0"/>
        <v>399</v>
      </c>
      <c r="G14" s="1059">
        <f t="shared" si="0"/>
        <v>328</v>
      </c>
      <c r="H14" s="1059">
        <f t="shared" si="0"/>
        <v>35</v>
      </c>
      <c r="I14" s="1059">
        <f t="shared" si="0"/>
        <v>762</v>
      </c>
      <c r="J14" s="1059">
        <f t="shared" si="0"/>
        <v>623</v>
      </c>
      <c r="K14" s="1059">
        <f t="shared" si="0"/>
        <v>48</v>
      </c>
      <c r="L14" s="1059">
        <f t="shared" si="0"/>
        <v>91</v>
      </c>
      <c r="M14" s="1059">
        <f t="shared" si="0"/>
        <v>762</v>
      </c>
      <c r="N14" s="1059">
        <f t="shared" si="0"/>
        <v>21</v>
      </c>
      <c r="O14" s="1059">
        <f t="shared" si="0"/>
        <v>8</v>
      </c>
      <c r="P14" s="1059">
        <f t="shared" si="0"/>
        <v>9</v>
      </c>
      <c r="Q14" s="1059">
        <f t="shared" si="0"/>
        <v>800</v>
      </c>
      <c r="R14" s="768"/>
      <c r="S14" s="768"/>
    </row>
    <row r="15" spans="1:19" ht="15" customHeight="1">
      <c r="A15" s="274" t="s">
        <v>680</v>
      </c>
      <c r="B15" s="1060">
        <v>500</v>
      </c>
      <c r="C15" s="1060">
        <v>10</v>
      </c>
      <c r="D15" s="1060">
        <v>19</v>
      </c>
      <c r="E15" s="1060">
        <v>529</v>
      </c>
      <c r="F15" s="1060">
        <v>265</v>
      </c>
      <c r="G15" s="1060">
        <v>241</v>
      </c>
      <c r="H15" s="1060">
        <v>23</v>
      </c>
      <c r="I15" s="1060">
        <v>529</v>
      </c>
      <c r="J15" s="1060">
        <v>433</v>
      </c>
      <c r="K15" s="1060">
        <v>30</v>
      </c>
      <c r="L15" s="1060">
        <v>66</v>
      </c>
      <c r="M15" s="1060">
        <v>529</v>
      </c>
      <c r="N15" s="1060">
        <v>14</v>
      </c>
      <c r="O15" s="1060">
        <v>1</v>
      </c>
      <c r="P15" s="1060">
        <v>8</v>
      </c>
      <c r="Q15" s="1060">
        <v>552</v>
      </c>
      <c r="R15" s="88"/>
      <c r="S15" s="88"/>
    </row>
    <row r="16" spans="1:19" ht="15" customHeight="1">
      <c r="A16" s="274" t="s">
        <v>681</v>
      </c>
      <c r="B16" s="1060">
        <v>9</v>
      </c>
      <c r="C16" s="1060">
        <v>0</v>
      </c>
      <c r="D16" s="1060">
        <v>1</v>
      </c>
      <c r="E16" s="1060">
        <v>10</v>
      </c>
      <c r="F16" s="1060">
        <v>4</v>
      </c>
      <c r="G16" s="1060">
        <v>5</v>
      </c>
      <c r="H16" s="1060">
        <v>1</v>
      </c>
      <c r="I16" s="1060">
        <v>10</v>
      </c>
      <c r="J16" s="1060">
        <v>6</v>
      </c>
      <c r="K16" s="1060">
        <v>0</v>
      </c>
      <c r="L16" s="1060">
        <v>4</v>
      </c>
      <c r="M16" s="1060">
        <v>10</v>
      </c>
      <c r="N16" s="1060">
        <v>1</v>
      </c>
      <c r="O16" s="1060">
        <v>2</v>
      </c>
      <c r="P16" s="1060">
        <v>0</v>
      </c>
      <c r="Q16" s="1060">
        <v>13</v>
      </c>
      <c r="R16" s="88"/>
      <c r="S16" s="88"/>
    </row>
    <row r="17" spans="1:19" ht="15" customHeight="1">
      <c r="A17" s="274" t="s">
        <v>247</v>
      </c>
      <c r="B17" s="1060">
        <v>133</v>
      </c>
      <c r="C17" s="1060">
        <v>2</v>
      </c>
      <c r="D17" s="1060">
        <v>8</v>
      </c>
      <c r="E17" s="1060">
        <v>143</v>
      </c>
      <c r="F17" s="1060">
        <v>69</v>
      </c>
      <c r="G17" s="1060">
        <v>65</v>
      </c>
      <c r="H17" s="1060">
        <v>9</v>
      </c>
      <c r="I17" s="1060">
        <v>143</v>
      </c>
      <c r="J17" s="1060">
        <v>119</v>
      </c>
      <c r="K17" s="1060">
        <v>9</v>
      </c>
      <c r="L17" s="1060">
        <v>15</v>
      </c>
      <c r="M17" s="1060">
        <v>143</v>
      </c>
      <c r="N17" s="1060">
        <v>3</v>
      </c>
      <c r="O17" s="1060">
        <v>0</v>
      </c>
      <c r="P17" s="1060">
        <v>0</v>
      </c>
      <c r="Q17" s="1060">
        <v>146</v>
      </c>
      <c r="R17" s="88"/>
      <c r="S17" s="88"/>
    </row>
    <row r="18" spans="1:19" ht="15" customHeight="1">
      <c r="A18" s="274" t="s">
        <v>248</v>
      </c>
      <c r="B18" s="1060">
        <v>39</v>
      </c>
      <c r="C18" s="1060">
        <v>3</v>
      </c>
      <c r="D18" s="1060">
        <v>3</v>
      </c>
      <c r="E18" s="1060">
        <v>45</v>
      </c>
      <c r="F18" s="1060">
        <v>36</v>
      </c>
      <c r="G18" s="1060">
        <v>7</v>
      </c>
      <c r="H18" s="1060">
        <v>2</v>
      </c>
      <c r="I18" s="1060">
        <v>45</v>
      </c>
      <c r="J18" s="1060">
        <v>35</v>
      </c>
      <c r="K18" s="1060">
        <v>6</v>
      </c>
      <c r="L18" s="1060">
        <v>4</v>
      </c>
      <c r="M18" s="1060">
        <v>45</v>
      </c>
      <c r="N18" s="1060">
        <v>0</v>
      </c>
      <c r="O18" s="1060">
        <v>3</v>
      </c>
      <c r="P18" s="1060">
        <v>1</v>
      </c>
      <c r="Q18" s="1060">
        <v>49</v>
      </c>
      <c r="R18" s="88"/>
      <c r="S18" s="88"/>
    </row>
    <row r="19" spans="1:19" ht="15" customHeight="1">
      <c r="A19" s="274" t="s">
        <v>249</v>
      </c>
      <c r="B19" s="1060">
        <v>12</v>
      </c>
      <c r="C19" s="1060">
        <v>0</v>
      </c>
      <c r="D19" s="1060">
        <v>0</v>
      </c>
      <c r="E19" s="1060">
        <v>12</v>
      </c>
      <c r="F19" s="1060">
        <v>8</v>
      </c>
      <c r="G19" s="1060">
        <v>4</v>
      </c>
      <c r="H19" s="1060">
        <v>0</v>
      </c>
      <c r="I19" s="1060">
        <v>12</v>
      </c>
      <c r="J19" s="1060">
        <v>11</v>
      </c>
      <c r="K19" s="1060">
        <v>0</v>
      </c>
      <c r="L19" s="1060">
        <v>1</v>
      </c>
      <c r="M19" s="1060">
        <v>12</v>
      </c>
      <c r="N19" s="1060">
        <v>0</v>
      </c>
      <c r="O19" s="1060">
        <v>0</v>
      </c>
      <c r="P19" s="1060">
        <v>0</v>
      </c>
      <c r="Q19" s="1060">
        <v>12</v>
      </c>
      <c r="R19" s="88"/>
      <c r="S19" s="88"/>
    </row>
    <row r="20" spans="1:19" ht="15" customHeight="1">
      <c r="A20" s="274" t="s">
        <v>250</v>
      </c>
      <c r="B20" s="1060">
        <v>20</v>
      </c>
      <c r="C20" s="1060">
        <v>1</v>
      </c>
      <c r="D20" s="1060">
        <v>0</v>
      </c>
      <c r="E20" s="1060">
        <v>21</v>
      </c>
      <c r="F20" s="1060">
        <v>15</v>
      </c>
      <c r="G20" s="1060">
        <v>6</v>
      </c>
      <c r="H20" s="1060">
        <v>0</v>
      </c>
      <c r="I20" s="1060">
        <v>21</v>
      </c>
      <c r="J20" s="1060">
        <v>17</v>
      </c>
      <c r="K20" s="1060">
        <v>3</v>
      </c>
      <c r="L20" s="1060">
        <v>1</v>
      </c>
      <c r="M20" s="1060">
        <v>21</v>
      </c>
      <c r="N20" s="1060">
        <v>3</v>
      </c>
      <c r="O20" s="1060">
        <v>1</v>
      </c>
      <c r="P20" s="1060">
        <v>0</v>
      </c>
      <c r="Q20" s="1060">
        <v>25</v>
      </c>
      <c r="R20" s="88"/>
      <c r="S20" s="88"/>
    </row>
    <row r="21" spans="1:19" ht="15" customHeight="1">
      <c r="A21" s="274" t="s">
        <v>286</v>
      </c>
      <c r="B21" s="1060">
        <v>2</v>
      </c>
      <c r="C21" s="1060">
        <v>0</v>
      </c>
      <c r="D21" s="1060">
        <v>0</v>
      </c>
      <c r="E21" s="1060">
        <v>2</v>
      </c>
      <c r="F21" s="1060">
        <v>2</v>
      </c>
      <c r="G21" s="1060">
        <v>0</v>
      </c>
      <c r="H21" s="1060">
        <v>0</v>
      </c>
      <c r="I21" s="1060">
        <v>2</v>
      </c>
      <c r="J21" s="1060">
        <v>2</v>
      </c>
      <c r="K21" s="1060">
        <v>0</v>
      </c>
      <c r="L21" s="1060">
        <v>0</v>
      </c>
      <c r="M21" s="1060">
        <v>2</v>
      </c>
      <c r="N21" s="1060">
        <v>0</v>
      </c>
      <c r="O21" s="1060">
        <v>1</v>
      </c>
      <c r="P21" s="1060">
        <v>0</v>
      </c>
      <c r="Q21" s="1060">
        <v>3</v>
      </c>
      <c r="R21" s="88"/>
      <c r="S21" s="88"/>
    </row>
    <row r="22" spans="1:19" ht="15" customHeight="1">
      <c r="A22" s="767" t="s">
        <v>252</v>
      </c>
      <c r="B22" s="1060">
        <v>0</v>
      </c>
      <c r="C22" s="1060">
        <v>0</v>
      </c>
      <c r="D22" s="1060">
        <v>0</v>
      </c>
      <c r="E22" s="1060">
        <v>0</v>
      </c>
      <c r="F22" s="1060">
        <v>0</v>
      </c>
      <c r="G22" s="1060">
        <v>0</v>
      </c>
      <c r="H22" s="1060">
        <v>0</v>
      </c>
      <c r="I22" s="1060">
        <v>0</v>
      </c>
      <c r="J22" s="1060">
        <v>0</v>
      </c>
      <c r="K22" s="1060">
        <v>0</v>
      </c>
      <c r="L22" s="1060">
        <v>0</v>
      </c>
      <c r="M22" s="1060">
        <v>0</v>
      </c>
      <c r="N22" s="1060">
        <v>0</v>
      </c>
      <c r="O22" s="1060">
        <v>0</v>
      </c>
      <c r="P22" s="1060">
        <v>0</v>
      </c>
      <c r="Q22" s="1060">
        <v>0</v>
      </c>
      <c r="R22" s="88"/>
      <c r="S22" s="88"/>
    </row>
    <row r="23" spans="1:19" ht="18" customHeight="1">
      <c r="A23" s="766" t="s">
        <v>253</v>
      </c>
      <c r="B23" s="1060">
        <v>658</v>
      </c>
      <c r="C23" s="1060">
        <v>17</v>
      </c>
      <c r="D23" s="1060">
        <v>31</v>
      </c>
      <c r="E23" s="1060">
        <v>706</v>
      </c>
      <c r="F23" s="1060">
        <v>362</v>
      </c>
      <c r="G23" s="1060">
        <v>306</v>
      </c>
      <c r="H23" s="1060">
        <v>38</v>
      </c>
      <c r="I23" s="1060">
        <v>706</v>
      </c>
      <c r="J23" s="1060">
        <v>575</v>
      </c>
      <c r="K23" s="1060">
        <v>46</v>
      </c>
      <c r="L23" s="1060">
        <v>85</v>
      </c>
      <c r="M23" s="1060">
        <v>706</v>
      </c>
      <c r="N23" s="1060">
        <v>18</v>
      </c>
      <c r="O23" s="1060">
        <v>7</v>
      </c>
      <c r="P23" s="1060">
        <v>14</v>
      </c>
      <c r="Q23" s="1060">
        <v>745</v>
      </c>
      <c r="R23" s="88"/>
      <c r="S23" s="88"/>
    </row>
    <row r="24" spans="1:19" ht="15" customHeight="1">
      <c r="A24" s="92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1:19" ht="15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1:19" ht="15" customHeight="1">
      <c r="A26" s="92" t="s">
        <v>32</v>
      </c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88"/>
      <c r="S26" s="88"/>
    </row>
    <row r="27" spans="1:19" ht="15" customHeight="1">
      <c r="A27" s="88"/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88"/>
      <c r="S27" s="88"/>
    </row>
    <row r="28" spans="1:19" ht="15" customHeight="1">
      <c r="A28" s="88"/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88"/>
      <c r="S28" s="88"/>
    </row>
    <row r="29" spans="1:19" ht="15" customHeight="1">
      <c r="A29" s="88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88"/>
      <c r="S29" s="88"/>
    </row>
    <row r="30" spans="1:19" ht="1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1:19" ht="15" customHeight="1">
      <c r="A31" s="92" t="s">
        <v>33</v>
      </c>
      <c r="B31" s="66" t="s">
        <v>849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88"/>
      <c r="S31" s="88"/>
    </row>
    <row r="32" spans="1:19" ht="15" customHeight="1">
      <c r="A32" s="92"/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88"/>
      <c r="S32" s="88"/>
    </row>
    <row r="33" spans="1:19" ht="15" customHeight="1">
      <c r="A33" s="88"/>
      <c r="B33" s="68" t="s">
        <v>850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88"/>
      <c r="S33" s="88"/>
    </row>
    <row r="34" spans="1:19" ht="15" customHeight="1">
      <c r="A34" s="88"/>
      <c r="B34" s="68" t="s">
        <v>847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88"/>
      <c r="S34" s="88"/>
    </row>
    <row r="35" spans="1:19" ht="15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1:19" ht="12.75">
      <c r="A36" s="92" t="s">
        <v>675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1:19" ht="12.75">
      <c r="A37" s="704"/>
      <c r="B37" s="638" t="s">
        <v>608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1:19" ht="12.75">
      <c r="A38" s="88"/>
      <c r="B38" s="639" t="s">
        <v>610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1:19" ht="12.75">
      <c r="A39" s="88"/>
      <c r="B39" s="639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1:19" ht="12.75">
      <c r="A40" s="88"/>
      <c r="B40" s="639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1:19" ht="15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</sheetData>
  <sheetProtection password="CD9E" sheet="1" selectLockedCells="1"/>
  <conditionalFormatting sqref="E15:E23 I15:I23 M15:M23">
    <cfRule type="expression" priority="7" dxfId="0">
      <formula>E15&lt;&gt;SUM(B15:D15)</formula>
    </cfRule>
    <cfRule type="expression" priority="11" dxfId="0" stopIfTrue="1">
      <formula>E15&lt;&gt;SUM(B15:D15)</formula>
    </cfRule>
  </conditionalFormatting>
  <conditionalFormatting sqref="Q15:Q23">
    <cfRule type="expression" priority="8" dxfId="0" stopIfTrue="1">
      <formula>Q15&lt;&gt;SUM(N15:P15,MAX(E15,I15,M15))</formula>
    </cfRule>
  </conditionalFormatting>
  <conditionalFormatting sqref="E14 I14 M14">
    <cfRule type="expression" priority="3" dxfId="0">
      <formula>E14&lt;&gt;SUM(B14:D14)</formula>
    </cfRule>
    <cfRule type="expression" priority="4" dxfId="0" stopIfTrue="1">
      <formula>E14&lt;&gt;SUM(B14:D14)</formula>
    </cfRule>
  </conditionalFormatting>
  <conditionalFormatting sqref="Q14">
    <cfRule type="expression" priority="2" dxfId="0" stopIfTrue="1">
      <formula>Q14&lt;&gt;SUM(N14:P14,MAX(E14,I14,M14))</formula>
    </cfRule>
  </conditionalFormatting>
  <conditionalFormatting sqref="B14:Q14">
    <cfRule type="expression" priority="1" dxfId="0" stopIfTrue="1">
      <formula>B14&lt;&gt;SUM(B15:B22)</formula>
    </cfRule>
  </conditionalFormatting>
  <dataValidations count="1">
    <dataValidation type="list" allowBlank="1" showInputMessage="1" showErrorMessage="1" sqref="B37:B40">
      <formula1>ModelQuest</formula1>
    </dataValidation>
  </dataValidations>
  <hyperlinks>
    <hyperlink ref="A3" location="Cntry!A1" display="Go to country metadata"/>
    <hyperlink ref="A1" location="'List of tables'!A9" display="'List of tables'!A9"/>
  </hyperlinks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&amp;LCDH&amp;C &amp;F&amp;R&amp;A</oddHeader>
    <oddFooter>&amp;CPage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3">
    <tabColor indexed="42"/>
    <pageSetUpPr fitToPage="1"/>
  </sheetPr>
  <dimension ref="A1:K70"/>
  <sheetViews>
    <sheetView showGridLines="0" zoomScale="80" zoomScaleNormal="80" zoomScalePageLayoutView="0" workbookViewId="0" topLeftCell="A1">
      <selection activeCell="A2" sqref="A2"/>
    </sheetView>
  </sheetViews>
  <sheetFormatPr defaultColWidth="9.140625" defaultRowHeight="15" customHeight="1"/>
  <cols>
    <col min="1" max="1" width="10.00390625" style="159" customWidth="1"/>
    <col min="2" max="2" width="69.421875" style="159" customWidth="1"/>
    <col min="3" max="10" width="11.7109375" style="159" customWidth="1"/>
    <col min="11" max="16384" width="9.140625" style="159" customWidth="1"/>
  </cols>
  <sheetData>
    <row r="1" s="790" customFormat="1" ht="12" customHeight="1">
      <c r="A1" s="18" t="s">
        <v>7</v>
      </c>
    </row>
    <row r="2" s="790" customFormat="1" ht="12" customHeight="1">
      <c r="A2" s="20"/>
    </row>
    <row r="3" s="790" customFormat="1" ht="12" customHeight="1">
      <c r="A3" s="20" t="s">
        <v>8</v>
      </c>
    </row>
    <row r="4" spans="1:11" ht="15" customHeight="1">
      <c r="A4" s="791" t="s">
        <v>254</v>
      </c>
      <c r="B4" s="791"/>
      <c r="C4" s="791"/>
      <c r="D4" s="791"/>
      <c r="E4" s="791"/>
      <c r="F4" s="792"/>
      <c r="G4" s="792"/>
      <c r="H4" s="792"/>
      <c r="I4" s="792"/>
      <c r="J4" s="792"/>
      <c r="K4" s="792"/>
    </row>
    <row r="5" s="138" customFormat="1" ht="15" customHeight="1"/>
    <row r="6" spans="1:11" s="138" customFormat="1" ht="15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</row>
    <row r="7" spans="1:11" ht="15" customHeight="1">
      <c r="A7" s="793" t="s">
        <v>810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</row>
    <row r="8" spans="1:11" ht="15" customHeight="1">
      <c r="A8" s="794" t="s">
        <v>20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</row>
    <row r="9" spans="1:11" ht="15" customHeight="1">
      <c r="A9" s="231"/>
      <c r="B9" s="795" t="s">
        <v>34</v>
      </c>
      <c r="C9" s="796">
        <v>2009</v>
      </c>
      <c r="D9" s="231"/>
      <c r="E9" s="231"/>
      <c r="F9" s="231"/>
      <c r="G9" s="231"/>
      <c r="H9" s="231"/>
      <c r="I9" s="231"/>
      <c r="J9" s="231"/>
      <c r="K9" s="231"/>
    </row>
    <row r="10" spans="1:11" ht="15" customHeight="1">
      <c r="A10" s="797"/>
      <c r="B10" s="231"/>
      <c r="C10" s="231"/>
      <c r="D10" s="231"/>
      <c r="E10" s="231"/>
      <c r="F10" s="231"/>
      <c r="G10" s="231"/>
      <c r="H10" s="231"/>
      <c r="I10" s="231"/>
      <c r="J10" s="231"/>
      <c r="K10" s="231"/>
    </row>
    <row r="11" spans="1:11" ht="15" customHeight="1">
      <c r="A11" s="797"/>
      <c r="B11" s="231"/>
      <c r="C11" s="231"/>
      <c r="D11" s="231"/>
      <c r="E11" s="231"/>
      <c r="F11" s="231"/>
      <c r="G11" s="231"/>
      <c r="H11" s="231"/>
      <c r="I11" s="231"/>
      <c r="J11" s="231"/>
      <c r="K11" s="231"/>
    </row>
    <row r="12" spans="1:11" ht="15" customHeight="1">
      <c r="A12" s="798" t="s">
        <v>703</v>
      </c>
      <c r="B12" s="799"/>
      <c r="C12" s="800" t="s">
        <v>812</v>
      </c>
      <c r="D12" s="800"/>
      <c r="E12" s="800"/>
      <c r="F12" s="800"/>
      <c r="G12" s="800"/>
      <c r="H12" s="800"/>
      <c r="I12" s="800"/>
      <c r="J12" s="801"/>
      <c r="K12" s="231"/>
    </row>
    <row r="13" spans="1:11" ht="43.5" customHeight="1">
      <c r="A13" s="802" t="s">
        <v>287</v>
      </c>
      <c r="B13" s="803" t="s">
        <v>288</v>
      </c>
      <c r="C13" s="804" t="s">
        <v>238</v>
      </c>
      <c r="D13" s="804" t="s">
        <v>239</v>
      </c>
      <c r="E13" s="804" t="s">
        <v>240</v>
      </c>
      <c r="F13" s="804" t="s">
        <v>241</v>
      </c>
      <c r="G13" s="804" t="s">
        <v>242</v>
      </c>
      <c r="H13" s="804" t="s">
        <v>243</v>
      </c>
      <c r="I13" s="805" t="s">
        <v>244</v>
      </c>
      <c r="J13" s="806" t="s">
        <v>25</v>
      </c>
      <c r="K13" s="231"/>
    </row>
    <row r="14" spans="1:11" ht="17.25" customHeight="1">
      <c r="A14" s="807"/>
      <c r="B14" s="808" t="s">
        <v>694</v>
      </c>
      <c r="C14" s="1059">
        <v>1526</v>
      </c>
      <c r="D14" s="1059">
        <v>878</v>
      </c>
      <c r="E14" s="1059">
        <v>729</v>
      </c>
      <c r="F14" s="1059">
        <v>298</v>
      </c>
      <c r="G14" s="1059">
        <v>530</v>
      </c>
      <c r="H14" s="1059">
        <v>411</v>
      </c>
      <c r="I14" s="1059">
        <v>141</v>
      </c>
      <c r="J14" s="1059">
        <v>4513</v>
      </c>
      <c r="K14" s="231"/>
    </row>
    <row r="15" spans="1:11" ht="15" customHeight="1">
      <c r="A15" s="809">
        <v>1</v>
      </c>
      <c r="B15" s="810" t="s">
        <v>704</v>
      </c>
      <c r="C15" s="1059">
        <v>208</v>
      </c>
      <c r="D15" s="1059">
        <v>147</v>
      </c>
      <c r="E15" s="1059">
        <v>53</v>
      </c>
      <c r="F15" s="1059">
        <v>44</v>
      </c>
      <c r="G15" s="1059">
        <v>29</v>
      </c>
      <c r="H15" s="1059">
        <v>23</v>
      </c>
      <c r="I15" s="1059">
        <v>7</v>
      </c>
      <c r="J15" s="1059">
        <v>511</v>
      </c>
      <c r="K15" s="231"/>
    </row>
    <row r="16" spans="1:11" ht="15" customHeight="1">
      <c r="A16" s="811">
        <v>2</v>
      </c>
      <c r="B16" s="812" t="s">
        <v>289</v>
      </c>
      <c r="C16" s="1059">
        <v>1189</v>
      </c>
      <c r="D16" s="1059">
        <v>684</v>
      </c>
      <c r="E16" s="1059">
        <v>607</v>
      </c>
      <c r="F16" s="1059">
        <v>234</v>
      </c>
      <c r="G16" s="1059">
        <v>444</v>
      </c>
      <c r="H16" s="1059">
        <v>328</v>
      </c>
      <c r="I16" s="1059">
        <v>80</v>
      </c>
      <c r="J16" s="1059">
        <v>3566</v>
      </c>
      <c r="K16" s="231"/>
    </row>
    <row r="17" spans="1:11" s="816" customFormat="1" ht="15" customHeight="1">
      <c r="A17" s="813">
        <v>21</v>
      </c>
      <c r="B17" s="814" t="s">
        <v>705</v>
      </c>
      <c r="C17" s="1059">
        <v>847</v>
      </c>
      <c r="D17" s="1059">
        <v>476</v>
      </c>
      <c r="E17" s="1059">
        <v>194</v>
      </c>
      <c r="F17" s="1059">
        <v>160</v>
      </c>
      <c r="G17" s="1059">
        <v>43</v>
      </c>
      <c r="H17" s="1059">
        <v>34</v>
      </c>
      <c r="I17" s="1059">
        <v>36</v>
      </c>
      <c r="J17" s="1059">
        <v>1790</v>
      </c>
      <c r="K17" s="815"/>
    </row>
    <row r="18" spans="1:11" ht="15" customHeight="1">
      <c r="A18" s="817">
        <v>211</v>
      </c>
      <c r="B18" s="818" t="s">
        <v>706</v>
      </c>
      <c r="C18" s="1059">
        <v>166</v>
      </c>
      <c r="D18" s="1059">
        <v>13</v>
      </c>
      <c r="E18" s="1059">
        <v>1</v>
      </c>
      <c r="F18" s="1059">
        <v>0</v>
      </c>
      <c r="G18" s="1059">
        <v>6</v>
      </c>
      <c r="H18" s="1059">
        <v>0</v>
      </c>
      <c r="I18" s="1059">
        <v>5</v>
      </c>
      <c r="J18" s="1059">
        <v>191</v>
      </c>
      <c r="K18" s="231"/>
    </row>
    <row r="19" spans="1:11" ht="15" customHeight="1">
      <c r="A19" s="817">
        <v>212</v>
      </c>
      <c r="B19" s="818" t="s">
        <v>707</v>
      </c>
      <c r="C19" s="1059">
        <v>67</v>
      </c>
      <c r="D19" s="1059">
        <v>10</v>
      </c>
      <c r="E19" s="1059">
        <v>0</v>
      </c>
      <c r="F19" s="1059">
        <v>2</v>
      </c>
      <c r="G19" s="1059">
        <v>6</v>
      </c>
      <c r="H19" s="1059">
        <v>2</v>
      </c>
      <c r="I19" s="1059">
        <v>2</v>
      </c>
      <c r="J19" s="1059">
        <v>89</v>
      </c>
      <c r="K19" s="231"/>
    </row>
    <row r="20" spans="1:11" ht="15" customHeight="1">
      <c r="A20" s="817">
        <v>213</v>
      </c>
      <c r="B20" s="818" t="s">
        <v>290</v>
      </c>
      <c r="C20" s="1059">
        <v>283</v>
      </c>
      <c r="D20" s="1059">
        <v>56</v>
      </c>
      <c r="E20" s="1059">
        <v>161</v>
      </c>
      <c r="F20" s="1059">
        <v>112</v>
      </c>
      <c r="G20" s="1059">
        <v>0</v>
      </c>
      <c r="H20" s="1059">
        <v>0</v>
      </c>
      <c r="I20" s="1059">
        <v>11</v>
      </c>
      <c r="J20" s="1059">
        <v>623</v>
      </c>
      <c r="K20" s="231"/>
    </row>
    <row r="21" spans="1:11" ht="15" customHeight="1">
      <c r="A21" s="817" t="s">
        <v>708</v>
      </c>
      <c r="B21" s="818" t="s">
        <v>709</v>
      </c>
      <c r="C21" s="1059">
        <v>33</v>
      </c>
      <c r="D21" s="1059">
        <v>334</v>
      </c>
      <c r="E21" s="1059">
        <v>4</v>
      </c>
      <c r="F21" s="1059">
        <v>22</v>
      </c>
      <c r="G21" s="1059">
        <v>2</v>
      </c>
      <c r="H21" s="1059">
        <v>0</v>
      </c>
      <c r="I21" s="1059">
        <v>9</v>
      </c>
      <c r="J21" s="1059">
        <v>404</v>
      </c>
      <c r="K21" s="231"/>
    </row>
    <row r="22" spans="1:11" ht="15" customHeight="1">
      <c r="A22" s="817">
        <v>216</v>
      </c>
      <c r="B22" s="818" t="s">
        <v>710</v>
      </c>
      <c r="C22" s="1059">
        <v>0</v>
      </c>
      <c r="D22" s="1059">
        <v>6</v>
      </c>
      <c r="E22" s="1059">
        <v>0</v>
      </c>
      <c r="F22" s="1059">
        <v>0</v>
      </c>
      <c r="G22" s="1059">
        <v>0</v>
      </c>
      <c r="H22" s="1059">
        <v>1</v>
      </c>
      <c r="I22" s="1059">
        <v>0</v>
      </c>
      <c r="J22" s="1059">
        <v>7</v>
      </c>
      <c r="K22" s="231"/>
    </row>
    <row r="23" spans="1:11" ht="15" customHeight="1">
      <c r="A23" s="817"/>
      <c r="B23" s="819" t="s">
        <v>711</v>
      </c>
      <c r="C23" s="1059">
        <v>298</v>
      </c>
      <c r="D23" s="1059">
        <v>57</v>
      </c>
      <c r="E23" s="1059">
        <v>28</v>
      </c>
      <c r="F23" s="1059">
        <v>24</v>
      </c>
      <c r="G23" s="1059">
        <v>29</v>
      </c>
      <c r="H23" s="1059">
        <v>31</v>
      </c>
      <c r="I23" s="1059">
        <v>9</v>
      </c>
      <c r="J23" s="1059">
        <v>476</v>
      </c>
      <c r="K23" s="231"/>
    </row>
    <row r="24" spans="1:11" s="816" customFormat="1" ht="15" customHeight="1">
      <c r="A24" s="813">
        <v>22</v>
      </c>
      <c r="B24" s="820" t="s">
        <v>712</v>
      </c>
      <c r="C24" s="1059">
        <v>13</v>
      </c>
      <c r="D24" s="1059">
        <v>3</v>
      </c>
      <c r="E24" s="1059">
        <v>301</v>
      </c>
      <c r="F24" s="1059">
        <v>28</v>
      </c>
      <c r="G24" s="1059">
        <v>6</v>
      </c>
      <c r="H24" s="1059">
        <v>2</v>
      </c>
      <c r="I24" s="1059">
        <v>6</v>
      </c>
      <c r="J24" s="1059">
        <v>359</v>
      </c>
      <c r="K24" s="815"/>
    </row>
    <row r="25" spans="1:11" ht="15" customHeight="1">
      <c r="A25" s="817">
        <v>221</v>
      </c>
      <c r="B25" s="818" t="s">
        <v>713</v>
      </c>
      <c r="C25" s="1059">
        <v>2</v>
      </c>
      <c r="D25" s="1059">
        <v>0</v>
      </c>
      <c r="E25" s="1059">
        <v>199</v>
      </c>
      <c r="F25" s="1059">
        <v>0</v>
      </c>
      <c r="G25" s="1059">
        <v>0</v>
      </c>
      <c r="H25" s="1059">
        <v>0</v>
      </c>
      <c r="I25" s="1059">
        <v>5</v>
      </c>
      <c r="J25" s="1059">
        <v>206</v>
      </c>
      <c r="K25" s="231"/>
    </row>
    <row r="26" spans="1:11" ht="15" customHeight="1">
      <c r="A26" s="817">
        <v>222</v>
      </c>
      <c r="B26" s="818" t="s">
        <v>291</v>
      </c>
      <c r="C26" s="1059">
        <v>0</v>
      </c>
      <c r="D26" s="1059">
        <v>0</v>
      </c>
      <c r="E26" s="1059">
        <v>1</v>
      </c>
      <c r="F26" s="1059">
        <v>0</v>
      </c>
      <c r="G26" s="1059">
        <v>0</v>
      </c>
      <c r="H26" s="1059">
        <v>0</v>
      </c>
      <c r="I26" s="1059">
        <v>0</v>
      </c>
      <c r="J26" s="1059">
        <v>1</v>
      </c>
      <c r="K26" s="231"/>
    </row>
    <row r="27" spans="1:11" ht="15" customHeight="1">
      <c r="A27" s="817" t="s">
        <v>714</v>
      </c>
      <c r="B27" s="818" t="s">
        <v>715</v>
      </c>
      <c r="C27" s="1059">
        <v>11</v>
      </c>
      <c r="D27" s="1059">
        <v>3</v>
      </c>
      <c r="E27" s="1059">
        <v>101</v>
      </c>
      <c r="F27" s="1059">
        <v>28</v>
      </c>
      <c r="G27" s="1059">
        <v>6</v>
      </c>
      <c r="H27" s="1059">
        <v>2</v>
      </c>
      <c r="I27" s="1059">
        <v>1</v>
      </c>
      <c r="J27" s="1059">
        <v>152</v>
      </c>
      <c r="K27" s="231"/>
    </row>
    <row r="28" spans="1:11" ht="15" customHeight="1">
      <c r="A28" s="817"/>
      <c r="B28" s="819" t="s">
        <v>716</v>
      </c>
      <c r="C28" s="1059">
        <v>0</v>
      </c>
      <c r="D28" s="1059">
        <v>0</v>
      </c>
      <c r="E28" s="1059">
        <v>0</v>
      </c>
      <c r="F28" s="1059">
        <v>0</v>
      </c>
      <c r="G28" s="1059">
        <v>0</v>
      </c>
      <c r="H28" s="1059">
        <v>0</v>
      </c>
      <c r="I28" s="1059">
        <v>0</v>
      </c>
      <c r="J28" s="1059">
        <v>0</v>
      </c>
      <c r="K28" s="231"/>
    </row>
    <row r="29" spans="1:11" s="816" customFormat="1" ht="15" customHeight="1">
      <c r="A29" s="813">
        <v>23</v>
      </c>
      <c r="B29" s="820" t="s">
        <v>292</v>
      </c>
      <c r="C29" s="1059">
        <v>196</v>
      </c>
      <c r="D29" s="1059">
        <v>139</v>
      </c>
      <c r="E29" s="1059">
        <v>98</v>
      </c>
      <c r="F29" s="1059">
        <v>31</v>
      </c>
      <c r="G29" s="1059">
        <v>209</v>
      </c>
      <c r="H29" s="1059">
        <v>194</v>
      </c>
      <c r="I29" s="1059">
        <v>30</v>
      </c>
      <c r="J29" s="1059">
        <v>897</v>
      </c>
      <c r="K29" s="815"/>
    </row>
    <row r="30" spans="1:11" ht="15" customHeight="1">
      <c r="A30" s="817">
        <v>231</v>
      </c>
      <c r="B30" s="818" t="s">
        <v>717</v>
      </c>
      <c r="C30" s="1059">
        <v>150</v>
      </c>
      <c r="D30" s="1059">
        <v>135</v>
      </c>
      <c r="E30" s="1059">
        <v>91</v>
      </c>
      <c r="F30" s="1059">
        <v>25</v>
      </c>
      <c r="G30" s="1059">
        <v>202</v>
      </c>
      <c r="H30" s="1059">
        <v>175</v>
      </c>
      <c r="I30" s="1059">
        <v>27</v>
      </c>
      <c r="J30" s="1059">
        <v>805</v>
      </c>
      <c r="K30" s="231"/>
    </row>
    <row r="31" spans="1:11" ht="15" customHeight="1">
      <c r="A31" s="817">
        <v>232</v>
      </c>
      <c r="B31" s="818" t="s">
        <v>718</v>
      </c>
      <c r="C31" s="1059">
        <v>1</v>
      </c>
      <c r="D31" s="1059">
        <v>0</v>
      </c>
      <c r="E31" s="1059">
        <v>0</v>
      </c>
      <c r="F31" s="1059">
        <v>2</v>
      </c>
      <c r="G31" s="1059">
        <v>3</v>
      </c>
      <c r="H31" s="1059">
        <v>3</v>
      </c>
      <c r="I31" s="1059">
        <v>0</v>
      </c>
      <c r="J31" s="1059">
        <v>9</v>
      </c>
      <c r="K31" s="231"/>
    </row>
    <row r="32" spans="1:11" ht="15" customHeight="1">
      <c r="A32" s="817">
        <v>233</v>
      </c>
      <c r="B32" s="818" t="s">
        <v>719</v>
      </c>
      <c r="C32" s="1059">
        <v>43</v>
      </c>
      <c r="D32" s="1059">
        <v>2</v>
      </c>
      <c r="E32" s="1059">
        <v>7</v>
      </c>
      <c r="F32" s="1059">
        <v>3</v>
      </c>
      <c r="G32" s="1059">
        <v>1</v>
      </c>
      <c r="H32" s="1059">
        <v>13</v>
      </c>
      <c r="I32" s="1059">
        <v>3</v>
      </c>
      <c r="J32" s="1059">
        <v>72</v>
      </c>
      <c r="K32" s="231"/>
    </row>
    <row r="33" spans="1:11" ht="15" customHeight="1">
      <c r="A33" s="817" t="s">
        <v>720</v>
      </c>
      <c r="B33" s="818" t="s">
        <v>293</v>
      </c>
      <c r="C33" s="1059">
        <v>2</v>
      </c>
      <c r="D33" s="1059">
        <v>2</v>
      </c>
      <c r="E33" s="1059">
        <v>0</v>
      </c>
      <c r="F33" s="1059">
        <v>1</v>
      </c>
      <c r="G33" s="1059">
        <v>3</v>
      </c>
      <c r="H33" s="1059">
        <v>3</v>
      </c>
      <c r="I33" s="1059">
        <v>0</v>
      </c>
      <c r="J33" s="1059">
        <v>11</v>
      </c>
      <c r="K33" s="231"/>
    </row>
    <row r="34" spans="1:11" ht="15" customHeight="1">
      <c r="A34" s="817"/>
      <c r="B34" s="819" t="s">
        <v>721</v>
      </c>
      <c r="C34" s="1059">
        <v>0</v>
      </c>
      <c r="D34" s="1059">
        <v>0</v>
      </c>
      <c r="E34" s="1059">
        <v>0</v>
      </c>
      <c r="F34" s="1059">
        <v>0</v>
      </c>
      <c r="G34" s="1059">
        <v>0</v>
      </c>
      <c r="H34" s="1059">
        <v>0</v>
      </c>
      <c r="I34" s="1059">
        <v>0</v>
      </c>
      <c r="J34" s="1059">
        <v>0</v>
      </c>
      <c r="K34" s="231"/>
    </row>
    <row r="35" spans="1:11" s="816" customFormat="1" ht="15" customHeight="1">
      <c r="A35" s="813">
        <v>24</v>
      </c>
      <c r="B35" s="820" t="s">
        <v>722</v>
      </c>
      <c r="C35" s="1059">
        <v>41</v>
      </c>
      <c r="D35" s="1059">
        <v>15</v>
      </c>
      <c r="E35" s="1059">
        <v>8</v>
      </c>
      <c r="F35" s="1059">
        <v>6</v>
      </c>
      <c r="G35" s="1059">
        <v>55</v>
      </c>
      <c r="H35" s="1059">
        <v>11</v>
      </c>
      <c r="I35" s="1059">
        <v>2</v>
      </c>
      <c r="J35" s="1059">
        <v>138</v>
      </c>
      <c r="K35" s="815"/>
    </row>
    <row r="36" spans="1:11" ht="15" customHeight="1">
      <c r="A36" s="817">
        <v>241</v>
      </c>
      <c r="B36" s="818" t="s">
        <v>723</v>
      </c>
      <c r="C36" s="1059">
        <v>14</v>
      </c>
      <c r="D36" s="1059">
        <v>7</v>
      </c>
      <c r="E36" s="1059">
        <v>3</v>
      </c>
      <c r="F36" s="1059">
        <v>1</v>
      </c>
      <c r="G36" s="1059">
        <v>36</v>
      </c>
      <c r="H36" s="1059">
        <v>2</v>
      </c>
      <c r="I36" s="1059">
        <v>1</v>
      </c>
      <c r="J36" s="1059">
        <v>64</v>
      </c>
      <c r="K36" s="231"/>
    </row>
    <row r="37" spans="1:11" ht="15" customHeight="1">
      <c r="A37" s="817">
        <v>242</v>
      </c>
      <c r="B37" s="818" t="s">
        <v>724</v>
      </c>
      <c r="C37" s="1059">
        <v>11</v>
      </c>
      <c r="D37" s="1059">
        <v>1</v>
      </c>
      <c r="E37" s="1059">
        <v>2</v>
      </c>
      <c r="F37" s="1059">
        <v>3</v>
      </c>
      <c r="G37" s="1059">
        <v>7</v>
      </c>
      <c r="H37" s="1059">
        <v>6</v>
      </c>
      <c r="I37" s="1059">
        <v>1</v>
      </c>
      <c r="J37" s="1059">
        <v>31</v>
      </c>
      <c r="K37" s="231"/>
    </row>
    <row r="38" spans="1:11" ht="15" customHeight="1">
      <c r="A38" s="817">
        <v>243</v>
      </c>
      <c r="B38" s="818" t="s">
        <v>725</v>
      </c>
      <c r="C38" s="1059">
        <v>10</v>
      </c>
      <c r="D38" s="1059">
        <v>2</v>
      </c>
      <c r="E38" s="1059">
        <v>3</v>
      </c>
      <c r="F38" s="1059">
        <v>1</v>
      </c>
      <c r="G38" s="1059">
        <v>0</v>
      </c>
      <c r="H38" s="1059">
        <v>0</v>
      </c>
      <c r="I38" s="1059">
        <v>0</v>
      </c>
      <c r="J38" s="1059">
        <v>16</v>
      </c>
      <c r="K38" s="231"/>
    </row>
    <row r="39" spans="1:11" ht="15" customHeight="1">
      <c r="A39" s="817"/>
      <c r="B39" s="821" t="s">
        <v>726</v>
      </c>
      <c r="C39" s="1059">
        <v>6</v>
      </c>
      <c r="D39" s="1059">
        <v>5</v>
      </c>
      <c r="E39" s="1059">
        <v>0</v>
      </c>
      <c r="F39" s="1059">
        <v>1</v>
      </c>
      <c r="G39" s="1059">
        <v>12</v>
      </c>
      <c r="H39" s="1059">
        <v>3</v>
      </c>
      <c r="I39" s="1059">
        <v>0</v>
      </c>
      <c r="J39" s="1059">
        <v>27</v>
      </c>
      <c r="K39" s="231"/>
    </row>
    <row r="40" spans="1:11" s="816" customFormat="1" ht="15" customHeight="1">
      <c r="A40" s="813">
        <v>25</v>
      </c>
      <c r="B40" s="820" t="s">
        <v>727</v>
      </c>
      <c r="C40" s="1059">
        <v>88</v>
      </c>
      <c r="D40" s="1059">
        <v>50</v>
      </c>
      <c r="E40" s="1059">
        <v>4</v>
      </c>
      <c r="F40" s="1059">
        <v>8</v>
      </c>
      <c r="G40" s="1059">
        <v>6</v>
      </c>
      <c r="H40" s="1059">
        <v>7</v>
      </c>
      <c r="I40" s="1059">
        <v>0</v>
      </c>
      <c r="J40" s="1059">
        <v>163</v>
      </c>
      <c r="K40" s="815"/>
    </row>
    <row r="41" spans="1:11" ht="15" customHeight="1">
      <c r="A41" s="817">
        <v>251</v>
      </c>
      <c r="B41" s="818" t="s">
        <v>728</v>
      </c>
      <c r="C41" s="1059">
        <v>40</v>
      </c>
      <c r="D41" s="1059">
        <v>36</v>
      </c>
      <c r="E41" s="1059">
        <v>2</v>
      </c>
      <c r="F41" s="1059">
        <v>4</v>
      </c>
      <c r="G41" s="1059">
        <v>1</v>
      </c>
      <c r="H41" s="1059">
        <v>4</v>
      </c>
      <c r="I41" s="1059">
        <v>0</v>
      </c>
      <c r="J41" s="1059">
        <v>87</v>
      </c>
      <c r="K41" s="231"/>
    </row>
    <row r="42" spans="1:11" ht="15" customHeight="1">
      <c r="A42" s="817">
        <v>252</v>
      </c>
      <c r="B42" s="818" t="s">
        <v>729</v>
      </c>
      <c r="C42" s="1059">
        <v>8</v>
      </c>
      <c r="D42" s="1059">
        <v>3</v>
      </c>
      <c r="E42" s="1059">
        <v>0</v>
      </c>
      <c r="F42" s="1059">
        <v>0</v>
      </c>
      <c r="G42" s="1059">
        <v>0</v>
      </c>
      <c r="H42" s="1059">
        <v>0</v>
      </c>
      <c r="I42" s="1059">
        <v>0</v>
      </c>
      <c r="J42" s="1059">
        <v>11</v>
      </c>
      <c r="K42" s="231"/>
    </row>
    <row r="43" spans="1:11" ht="15" customHeight="1">
      <c r="A43" s="817"/>
      <c r="B43" s="821" t="s">
        <v>730</v>
      </c>
      <c r="C43" s="1059">
        <v>40</v>
      </c>
      <c r="D43" s="1059">
        <v>11</v>
      </c>
      <c r="E43" s="1059">
        <v>2</v>
      </c>
      <c r="F43" s="1059">
        <v>4</v>
      </c>
      <c r="G43" s="1059">
        <v>5</v>
      </c>
      <c r="H43" s="1059">
        <v>3</v>
      </c>
      <c r="I43" s="1059">
        <v>0</v>
      </c>
      <c r="J43" s="1059">
        <v>65</v>
      </c>
      <c r="K43" s="231"/>
    </row>
    <row r="44" spans="1:11" s="816" customFormat="1" ht="15" customHeight="1">
      <c r="A44" s="813">
        <v>26</v>
      </c>
      <c r="B44" s="820" t="s">
        <v>731</v>
      </c>
      <c r="C44" s="1059">
        <v>4</v>
      </c>
      <c r="D44" s="1059">
        <v>1</v>
      </c>
      <c r="E44" s="1059">
        <v>2</v>
      </c>
      <c r="F44" s="1059">
        <v>1</v>
      </c>
      <c r="G44" s="1059">
        <v>125</v>
      </c>
      <c r="H44" s="1059">
        <v>80</v>
      </c>
      <c r="I44" s="1059">
        <v>6</v>
      </c>
      <c r="J44" s="1059">
        <v>219</v>
      </c>
      <c r="K44" s="815"/>
    </row>
    <row r="45" spans="1:11" ht="15" customHeight="1">
      <c r="A45" s="817">
        <v>261</v>
      </c>
      <c r="B45" s="818" t="s">
        <v>732</v>
      </c>
      <c r="C45" s="1059">
        <v>0</v>
      </c>
      <c r="D45" s="1059">
        <v>0</v>
      </c>
      <c r="E45" s="1059">
        <v>0</v>
      </c>
      <c r="F45" s="1059">
        <v>0</v>
      </c>
      <c r="G45" s="1059">
        <v>30</v>
      </c>
      <c r="H45" s="1059">
        <v>0</v>
      </c>
      <c r="I45" s="1059">
        <v>1</v>
      </c>
      <c r="J45" s="1059">
        <v>31</v>
      </c>
      <c r="K45" s="231"/>
    </row>
    <row r="46" spans="1:11" ht="15" customHeight="1">
      <c r="A46" s="817">
        <v>262</v>
      </c>
      <c r="B46" s="818" t="s">
        <v>733</v>
      </c>
      <c r="C46" s="1059">
        <v>1</v>
      </c>
      <c r="D46" s="1059">
        <v>0</v>
      </c>
      <c r="E46" s="1059">
        <v>0</v>
      </c>
      <c r="F46" s="1059">
        <v>0</v>
      </c>
      <c r="G46" s="1059">
        <v>1</v>
      </c>
      <c r="H46" s="1059">
        <v>30</v>
      </c>
      <c r="I46" s="1059">
        <v>1</v>
      </c>
      <c r="J46" s="1059">
        <v>33</v>
      </c>
      <c r="K46" s="231"/>
    </row>
    <row r="47" spans="1:11" ht="15" customHeight="1">
      <c r="A47" s="817">
        <v>263</v>
      </c>
      <c r="B47" s="818" t="s">
        <v>734</v>
      </c>
      <c r="C47" s="1059">
        <v>0</v>
      </c>
      <c r="D47" s="1059">
        <v>0</v>
      </c>
      <c r="E47" s="1059">
        <v>1</v>
      </c>
      <c r="F47" s="1059">
        <v>0</v>
      </c>
      <c r="G47" s="1059">
        <v>36</v>
      </c>
      <c r="H47" s="1059">
        <v>12</v>
      </c>
      <c r="I47" s="1059">
        <v>4</v>
      </c>
      <c r="J47" s="1059">
        <v>53</v>
      </c>
      <c r="K47" s="231"/>
    </row>
    <row r="48" spans="1:11" ht="15" customHeight="1">
      <c r="A48" s="817">
        <v>264</v>
      </c>
      <c r="B48" s="818" t="s">
        <v>735</v>
      </c>
      <c r="C48" s="1059">
        <v>0</v>
      </c>
      <c r="D48" s="1059">
        <v>0</v>
      </c>
      <c r="E48" s="1059">
        <v>0</v>
      </c>
      <c r="F48" s="1059">
        <v>0</v>
      </c>
      <c r="G48" s="1059">
        <v>1</v>
      </c>
      <c r="H48" s="1059">
        <v>13</v>
      </c>
      <c r="I48" s="1059">
        <v>0</v>
      </c>
      <c r="J48" s="1059">
        <v>14</v>
      </c>
      <c r="K48" s="231"/>
    </row>
    <row r="49" spans="1:11" ht="15" customHeight="1">
      <c r="A49" s="817"/>
      <c r="B49" s="819" t="s">
        <v>736</v>
      </c>
      <c r="C49" s="1059">
        <v>3</v>
      </c>
      <c r="D49" s="1059">
        <v>1</v>
      </c>
      <c r="E49" s="1059">
        <v>1</v>
      </c>
      <c r="F49" s="1059">
        <v>1</v>
      </c>
      <c r="G49" s="1059">
        <v>57</v>
      </c>
      <c r="H49" s="1059">
        <v>25</v>
      </c>
      <c r="I49" s="1059">
        <v>0</v>
      </c>
      <c r="J49" s="1059">
        <v>88</v>
      </c>
      <c r="K49" s="231"/>
    </row>
    <row r="50" spans="1:11" ht="15" customHeight="1">
      <c r="A50" s="822"/>
      <c r="B50" s="823" t="s">
        <v>294</v>
      </c>
      <c r="C50" s="1059">
        <v>0</v>
      </c>
      <c r="D50" s="1059">
        <v>0</v>
      </c>
      <c r="E50" s="1059">
        <v>0</v>
      </c>
      <c r="F50" s="1059">
        <v>0</v>
      </c>
      <c r="G50" s="1059">
        <v>0</v>
      </c>
      <c r="H50" s="1059">
        <v>0</v>
      </c>
      <c r="I50" s="1059">
        <v>0</v>
      </c>
      <c r="J50" s="1059">
        <v>0</v>
      </c>
      <c r="K50" s="231"/>
    </row>
    <row r="51" spans="1:11" s="826" customFormat="1" ht="15" customHeight="1">
      <c r="A51" s="824" t="s">
        <v>295</v>
      </c>
      <c r="B51" s="825" t="s">
        <v>737</v>
      </c>
      <c r="C51" s="1059">
        <v>14</v>
      </c>
      <c r="D51" s="1059">
        <v>3</v>
      </c>
      <c r="E51" s="1059">
        <v>1</v>
      </c>
      <c r="F51" s="1059">
        <v>1</v>
      </c>
      <c r="G51" s="1059">
        <v>1</v>
      </c>
      <c r="H51" s="1059">
        <v>10</v>
      </c>
      <c r="I51" s="1059">
        <v>2</v>
      </c>
      <c r="J51" s="1059">
        <v>32</v>
      </c>
      <c r="K51" s="797"/>
    </row>
    <row r="52" spans="1:11" ht="15" customHeight="1">
      <c r="A52" s="827"/>
      <c r="B52" s="828" t="s">
        <v>296</v>
      </c>
      <c r="C52" s="1059">
        <v>115</v>
      </c>
      <c r="D52" s="1059">
        <v>44</v>
      </c>
      <c r="E52" s="1059">
        <v>68</v>
      </c>
      <c r="F52" s="1059">
        <v>19</v>
      </c>
      <c r="G52" s="1059">
        <v>56</v>
      </c>
      <c r="H52" s="1059">
        <v>50</v>
      </c>
      <c r="I52" s="1059">
        <v>52</v>
      </c>
      <c r="J52" s="1059">
        <v>404</v>
      </c>
      <c r="K52" s="231"/>
    </row>
    <row r="53" spans="1:11" ht="15" customHeight="1">
      <c r="A53" s="231"/>
      <c r="B53" s="231"/>
      <c r="C53" s="231"/>
      <c r="D53" s="231"/>
      <c r="E53" s="231"/>
      <c r="F53" s="231"/>
      <c r="G53" s="231"/>
      <c r="H53" s="231"/>
      <c r="I53" s="231"/>
      <c r="J53" s="231"/>
      <c r="K53" s="231"/>
    </row>
    <row r="54" spans="1:11" ht="15" customHeight="1">
      <c r="A54" s="231"/>
      <c r="B54" s="231"/>
      <c r="C54" s="231"/>
      <c r="D54" s="231"/>
      <c r="E54" s="231"/>
      <c r="F54" s="231"/>
      <c r="G54" s="231"/>
      <c r="H54" s="231"/>
      <c r="I54" s="231"/>
      <c r="J54" s="231"/>
      <c r="K54" s="231"/>
    </row>
    <row r="55" spans="1:11" ht="15" customHeight="1">
      <c r="A55" s="829" t="s">
        <v>32</v>
      </c>
      <c r="B55" s="830"/>
      <c r="C55" s="831"/>
      <c r="D55" s="831"/>
      <c r="E55" s="831"/>
      <c r="F55" s="831"/>
      <c r="G55" s="831"/>
      <c r="H55" s="831"/>
      <c r="I55" s="831"/>
      <c r="J55" s="831"/>
      <c r="K55" s="231"/>
    </row>
    <row r="56" spans="1:11" ht="15" customHeight="1">
      <c r="A56" s="231"/>
      <c r="B56" s="832"/>
      <c r="C56" s="833"/>
      <c r="D56" s="833"/>
      <c r="E56" s="833"/>
      <c r="F56" s="833"/>
      <c r="G56" s="833"/>
      <c r="H56" s="833"/>
      <c r="I56" s="833"/>
      <c r="J56" s="833"/>
      <c r="K56" s="231"/>
    </row>
    <row r="57" spans="1:11" ht="15" customHeight="1">
      <c r="A57" s="231"/>
      <c r="B57" s="832"/>
      <c r="C57" s="833"/>
      <c r="D57" s="833"/>
      <c r="E57" s="833"/>
      <c r="F57" s="833"/>
      <c r="G57" s="833"/>
      <c r="H57" s="833"/>
      <c r="I57" s="833"/>
      <c r="J57" s="833"/>
      <c r="K57" s="231"/>
    </row>
    <row r="58" spans="1:11" ht="15" customHeight="1">
      <c r="A58" s="231"/>
      <c r="B58" s="832"/>
      <c r="C58" s="833"/>
      <c r="D58" s="833"/>
      <c r="E58" s="833"/>
      <c r="F58" s="833"/>
      <c r="G58" s="833"/>
      <c r="H58" s="833"/>
      <c r="I58" s="833"/>
      <c r="J58" s="833"/>
      <c r="K58" s="231"/>
    </row>
    <row r="59" spans="1:11" ht="15" customHeight="1">
      <c r="A59" s="231"/>
      <c r="B59" s="231"/>
      <c r="C59" s="231"/>
      <c r="D59" s="231"/>
      <c r="E59" s="231"/>
      <c r="F59" s="231"/>
      <c r="G59" s="231"/>
      <c r="H59" s="231"/>
      <c r="I59" s="231"/>
      <c r="J59" s="231"/>
      <c r="K59" s="231"/>
    </row>
    <row r="60" spans="1:11" ht="15" customHeight="1">
      <c r="A60" s="829" t="s">
        <v>210</v>
      </c>
      <c r="B60" s="66" t="s">
        <v>849</v>
      </c>
      <c r="C60" s="831"/>
      <c r="D60" s="831"/>
      <c r="E60" s="831"/>
      <c r="F60" s="831"/>
      <c r="G60" s="831"/>
      <c r="H60" s="831"/>
      <c r="I60" s="831"/>
      <c r="J60" s="831"/>
      <c r="K60" s="231"/>
    </row>
    <row r="61" spans="1:11" ht="15" customHeight="1">
      <c r="A61" s="797" t="s">
        <v>274</v>
      </c>
      <c r="B61" s="832"/>
      <c r="C61" s="833"/>
      <c r="D61" s="833"/>
      <c r="E61" s="833"/>
      <c r="F61" s="833"/>
      <c r="G61" s="833"/>
      <c r="H61" s="833"/>
      <c r="I61" s="833"/>
      <c r="J61" s="833"/>
      <c r="K61" s="231"/>
    </row>
    <row r="62" spans="1:11" ht="15" customHeight="1">
      <c r="A62" s="231"/>
      <c r="B62" s="832"/>
      <c r="C62" s="833"/>
      <c r="D62" s="833"/>
      <c r="E62" s="833"/>
      <c r="F62" s="833"/>
      <c r="G62" s="833"/>
      <c r="H62" s="833"/>
      <c r="I62" s="833"/>
      <c r="J62" s="833"/>
      <c r="K62" s="231"/>
    </row>
    <row r="63" spans="1:11" ht="15" customHeight="1">
      <c r="A63" s="231"/>
      <c r="B63" s="832"/>
      <c r="C63" s="833"/>
      <c r="D63" s="833"/>
      <c r="E63" s="833"/>
      <c r="F63" s="833"/>
      <c r="G63" s="833"/>
      <c r="H63" s="833"/>
      <c r="I63" s="833"/>
      <c r="J63" s="833"/>
      <c r="K63" s="231"/>
    </row>
    <row r="64" spans="1:11" ht="15" customHeight="1">
      <c r="A64" s="231"/>
      <c r="B64" s="231"/>
      <c r="C64" s="231"/>
      <c r="D64" s="231"/>
      <c r="E64" s="231"/>
      <c r="F64" s="231"/>
      <c r="G64" s="231"/>
      <c r="H64" s="231"/>
      <c r="I64" s="231"/>
      <c r="J64" s="231"/>
      <c r="K64" s="231"/>
    </row>
    <row r="65" spans="1:11" ht="12.75">
      <c r="A65" s="829" t="s">
        <v>675</v>
      </c>
      <c r="B65" s="231"/>
      <c r="C65" s="638" t="s">
        <v>622</v>
      </c>
      <c r="D65" s="231"/>
      <c r="E65" s="231"/>
      <c r="F65" s="231"/>
      <c r="G65" s="231"/>
      <c r="H65" s="231"/>
      <c r="I65" s="231"/>
      <c r="J65" s="231"/>
      <c r="K65" s="231"/>
    </row>
    <row r="66" spans="1:11" ht="12.75">
      <c r="A66" s="834"/>
      <c r="B66" s="231"/>
      <c r="C66" s="639" t="s">
        <v>589</v>
      </c>
      <c r="D66" s="231"/>
      <c r="E66" s="231"/>
      <c r="F66" s="231"/>
      <c r="G66" s="231"/>
      <c r="H66" s="231"/>
      <c r="I66" s="231"/>
      <c r="J66" s="231"/>
      <c r="K66" s="231"/>
    </row>
    <row r="67" spans="1:11" ht="12.75">
      <c r="A67" s="231"/>
      <c r="B67" s="231"/>
      <c r="C67" s="639"/>
      <c r="D67" s="231"/>
      <c r="E67" s="231"/>
      <c r="F67" s="231"/>
      <c r="G67" s="231"/>
      <c r="H67" s="231"/>
      <c r="I67" s="231"/>
      <c r="J67" s="231"/>
      <c r="K67" s="231"/>
    </row>
    <row r="68" spans="1:11" ht="12.75">
      <c r="A68" s="231"/>
      <c r="B68" s="231"/>
      <c r="C68" s="639"/>
      <c r="D68" s="231"/>
      <c r="E68" s="231"/>
      <c r="F68" s="231"/>
      <c r="G68" s="231"/>
      <c r="H68" s="231"/>
      <c r="I68" s="231"/>
      <c r="J68" s="231"/>
      <c r="K68" s="231"/>
    </row>
    <row r="69" spans="1:11" ht="12.75">
      <c r="A69" s="231"/>
      <c r="B69" s="231"/>
      <c r="C69" s="231"/>
      <c r="D69" s="231"/>
      <c r="E69" s="231"/>
      <c r="F69" s="231"/>
      <c r="G69" s="231"/>
      <c r="H69" s="231"/>
      <c r="I69" s="231"/>
      <c r="J69" s="231"/>
      <c r="K69" s="231"/>
    </row>
    <row r="70" spans="1:11" ht="15" customHeight="1">
      <c r="A70" s="231"/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</sheetData>
  <sheetProtection password="CD9E" sheet="1" selectLockedCells="1"/>
  <conditionalFormatting sqref="C14:J14">
    <cfRule type="expression" priority="10" dxfId="0" stopIfTrue="1">
      <formula>C14&lt;&gt;SUM(C15,C16,C51,C52)</formula>
    </cfRule>
  </conditionalFormatting>
  <conditionalFormatting sqref="C17:J17">
    <cfRule type="expression" priority="9" dxfId="0" stopIfTrue="1">
      <formula>C17&lt;&gt;SUM(C18:C23)</formula>
    </cfRule>
  </conditionalFormatting>
  <conditionalFormatting sqref="C29:J29">
    <cfRule type="expression" priority="6" dxfId="0" stopIfTrue="1">
      <formula>C29&lt;&gt;SUM(C30:C34)</formula>
    </cfRule>
  </conditionalFormatting>
  <conditionalFormatting sqref="C24:J24">
    <cfRule type="expression" priority="7" dxfId="0" stopIfTrue="1">
      <formula>C24&lt;&gt;SUM(C25:C28)</formula>
    </cfRule>
  </conditionalFormatting>
  <conditionalFormatting sqref="C35:J35">
    <cfRule type="expression" priority="5" dxfId="0" stopIfTrue="1">
      <formula>C35&lt;&gt;SUM(C36:C39)</formula>
    </cfRule>
  </conditionalFormatting>
  <conditionalFormatting sqref="C40:J40">
    <cfRule type="expression" priority="4" dxfId="0" stopIfTrue="1">
      <formula>C40&lt;&gt;SUM(C41:C43)</formula>
    </cfRule>
  </conditionalFormatting>
  <conditionalFormatting sqref="C44:J44">
    <cfRule type="expression" priority="3" dxfId="0" stopIfTrue="1">
      <formula>C44&lt;&gt;SUM(C45:C49)</formula>
    </cfRule>
  </conditionalFormatting>
  <conditionalFormatting sqref="C16:J16">
    <cfRule type="expression" priority="2" dxfId="0" stopIfTrue="1">
      <formula>C15&lt;&gt;SUM(C17,C24,C29,C35,C40,C44,C50)</formula>
    </cfRule>
  </conditionalFormatting>
  <conditionalFormatting sqref="J14:J52">
    <cfRule type="expression" priority="1" dxfId="0" stopIfTrue="1">
      <formula>J14&lt;&gt;SUM(C14:I14)</formula>
    </cfRule>
  </conditionalFormatting>
  <dataValidations count="1">
    <dataValidation type="list" allowBlank="1" showInputMessage="1" showErrorMessage="1" sqref="C65:C68">
      <formula1>ModelQuest</formula1>
    </dataValidation>
  </dataValidations>
  <hyperlinks>
    <hyperlink ref="A3" location="Cntry!A1" display="Go to country metadata"/>
    <hyperlink ref="A1" location="'List of tables'!A9" display="'List of tables'!A9"/>
  </hyperlinks>
  <printOptions/>
  <pageMargins left="0.75" right="0.75" top="1" bottom="1" header="0.5" footer="0.5"/>
  <pageSetup fitToHeight="1" fitToWidth="1" horizontalDpi="600" verticalDpi="600" orientation="landscape" paperSize="9" scale="44" r:id="rId1"/>
  <headerFooter alignWithMargins="0">
    <oddHeader>&amp;LCDH&amp;C &amp;F&amp;R&amp;A</oddHeader>
    <oddFooter>&amp;CPage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>
    <tabColor indexed="42"/>
    <pageSetUpPr fitToPage="1"/>
  </sheetPr>
  <dimension ref="A1:Y63"/>
  <sheetViews>
    <sheetView showGridLines="0" zoomScale="80" zoomScaleNormal="80" zoomScalePageLayoutView="0" workbookViewId="0" topLeftCell="A1">
      <selection activeCell="A2" sqref="A2"/>
    </sheetView>
  </sheetViews>
  <sheetFormatPr defaultColWidth="9.140625" defaultRowHeight="15" customHeight="1"/>
  <cols>
    <col min="1" max="1" width="29.00390625" style="23" customWidth="1"/>
    <col min="2" max="2" width="13.57421875" style="23" customWidth="1"/>
    <col min="3" max="6" width="12.7109375" style="23" customWidth="1"/>
    <col min="7" max="12" width="13.57421875" style="23" customWidth="1"/>
    <col min="13" max="15" width="11.7109375" style="23" customWidth="1"/>
    <col min="16" max="16" width="13.57421875" style="23" customWidth="1"/>
    <col min="17" max="21" width="11.7109375" style="23" customWidth="1"/>
    <col min="22" max="22" width="13.57421875" style="23" customWidth="1"/>
    <col min="23" max="24" width="11.7109375" style="23" customWidth="1"/>
    <col min="25" max="16384" width="9.140625" style="23" customWidth="1"/>
  </cols>
  <sheetData>
    <row r="1" s="77" customFormat="1" ht="12" customHeight="1">
      <c r="A1" s="18" t="s">
        <v>7</v>
      </c>
    </row>
    <row r="2" s="77" customFormat="1" ht="12" customHeight="1">
      <c r="A2" s="20"/>
    </row>
    <row r="3" s="77" customFormat="1" ht="12" customHeight="1">
      <c r="A3" s="20" t="s">
        <v>8</v>
      </c>
    </row>
    <row r="4" spans="1:25" ht="15" customHeight="1">
      <c r="A4" s="86" t="s">
        <v>254</v>
      </c>
      <c r="B4" s="86"/>
      <c r="C4" s="86"/>
      <c r="D4" s="86"/>
      <c r="E4" s="86"/>
      <c r="F4" s="86"/>
      <c r="G4" s="86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="138" customFormat="1" ht="15" customHeight="1"/>
    <row r="6" spans="1:25" s="138" customFormat="1" ht="15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</row>
    <row r="7" spans="1:25" ht="15" customHeight="1">
      <c r="A7" s="89" t="s">
        <v>811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ht="15" customHeight="1">
      <c r="A8" s="90" t="s">
        <v>20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</row>
    <row r="9" spans="1:25" ht="15" customHeight="1">
      <c r="A9" s="88"/>
      <c r="B9" s="232" t="s">
        <v>34</v>
      </c>
      <c r="C9" s="633">
        <v>2009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</row>
    <row r="10" spans="1:25" ht="15" customHeight="1">
      <c r="A10" s="94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</row>
    <row r="11" spans="1:25" ht="19.5" customHeight="1">
      <c r="A11" s="233"/>
      <c r="B11" s="234" t="s">
        <v>297</v>
      </c>
      <c r="C11" s="235"/>
      <c r="D11" s="235"/>
      <c r="E11" s="235"/>
      <c r="F11" s="235"/>
      <c r="G11" s="234" t="s">
        <v>298</v>
      </c>
      <c r="H11" s="235"/>
      <c r="I11" s="235"/>
      <c r="J11" s="235"/>
      <c r="K11" s="235"/>
      <c r="L11" s="236"/>
      <c r="M11" s="1030" t="s">
        <v>738</v>
      </c>
      <c r="N11" s="1031"/>
      <c r="O11" s="1031"/>
      <c r="P11" s="1031"/>
      <c r="Q11" s="1031"/>
      <c r="R11" s="1032"/>
      <c r="S11" s="234" t="s">
        <v>690</v>
      </c>
      <c r="T11" s="235"/>
      <c r="U11" s="235"/>
      <c r="V11" s="235"/>
      <c r="W11" s="235"/>
      <c r="X11" s="236"/>
      <c r="Y11" s="88"/>
    </row>
    <row r="12" spans="1:25" ht="15" customHeight="1">
      <c r="A12" s="237"/>
      <c r="B12" s="238" t="s">
        <v>299</v>
      </c>
      <c r="C12" s="239"/>
      <c r="D12" s="239"/>
      <c r="E12" s="239"/>
      <c r="F12" s="236"/>
      <c r="G12" s="238" t="s">
        <v>299</v>
      </c>
      <c r="H12" s="239"/>
      <c r="I12" s="239"/>
      <c r="J12" s="239"/>
      <c r="K12" s="239"/>
      <c r="L12" s="236"/>
      <c r="M12" s="1033" t="s">
        <v>299</v>
      </c>
      <c r="N12" s="1034"/>
      <c r="O12" s="1034"/>
      <c r="P12" s="1034"/>
      <c r="Q12" s="1034"/>
      <c r="R12" s="1032"/>
      <c r="S12" s="238" t="s">
        <v>299</v>
      </c>
      <c r="T12" s="239"/>
      <c r="U12" s="239"/>
      <c r="V12" s="239"/>
      <c r="W12" s="239"/>
      <c r="X12" s="236"/>
      <c r="Y12" s="88"/>
    </row>
    <row r="13" spans="1:25" ht="43.5" customHeight="1">
      <c r="A13" s="246" t="s">
        <v>809</v>
      </c>
      <c r="B13" s="240" t="s">
        <v>300</v>
      </c>
      <c r="C13" s="241" t="s">
        <v>301</v>
      </c>
      <c r="D13" s="241" t="s">
        <v>302</v>
      </c>
      <c r="E13" s="242" t="s">
        <v>303</v>
      </c>
      <c r="F13" s="243" t="s">
        <v>42</v>
      </c>
      <c r="G13" s="240" t="s">
        <v>300</v>
      </c>
      <c r="H13" s="241" t="s">
        <v>301</v>
      </c>
      <c r="I13" s="241" t="s">
        <v>302</v>
      </c>
      <c r="J13" s="241" t="s">
        <v>689</v>
      </c>
      <c r="K13" s="242" t="s">
        <v>303</v>
      </c>
      <c r="L13" s="243" t="s">
        <v>42</v>
      </c>
      <c r="M13" s="1035" t="s">
        <v>300</v>
      </c>
      <c r="N13" s="1036" t="s">
        <v>301</v>
      </c>
      <c r="O13" s="1036" t="s">
        <v>302</v>
      </c>
      <c r="P13" s="1036" t="s">
        <v>689</v>
      </c>
      <c r="Q13" s="1037" t="s">
        <v>303</v>
      </c>
      <c r="R13" s="1038" t="s">
        <v>42</v>
      </c>
      <c r="S13" s="240" t="s">
        <v>300</v>
      </c>
      <c r="T13" s="241" t="s">
        <v>301</v>
      </c>
      <c r="U13" s="241" t="s">
        <v>302</v>
      </c>
      <c r="V13" s="241" t="s">
        <v>689</v>
      </c>
      <c r="W13" s="242" t="s">
        <v>303</v>
      </c>
      <c r="X13" s="243" t="s">
        <v>42</v>
      </c>
      <c r="Y13" s="88"/>
    </row>
    <row r="14" spans="1:25" s="41" customFormat="1" ht="18" customHeight="1">
      <c r="A14" s="777" t="s">
        <v>695</v>
      </c>
      <c r="B14" s="630">
        <v>911</v>
      </c>
      <c r="C14" s="630">
        <v>268</v>
      </c>
      <c r="D14" s="630">
        <v>1371</v>
      </c>
      <c r="E14" s="630">
        <v>294</v>
      </c>
      <c r="F14" s="630">
        <f>SUM(B14:E14)</f>
        <v>2844</v>
      </c>
      <c r="G14" s="630">
        <v>430</v>
      </c>
      <c r="H14" s="630">
        <v>197</v>
      </c>
      <c r="I14" s="630">
        <v>280</v>
      </c>
      <c r="J14" s="630">
        <v>83</v>
      </c>
      <c r="K14" s="630">
        <v>141</v>
      </c>
      <c r="L14" s="630">
        <f>SUM(G14:K14)</f>
        <v>1131</v>
      </c>
      <c r="M14" s="630">
        <v>99</v>
      </c>
      <c r="N14" s="630">
        <v>44</v>
      </c>
      <c r="O14" s="630">
        <v>147</v>
      </c>
      <c r="P14" s="630">
        <v>8</v>
      </c>
      <c r="Q14" s="630">
        <v>39</v>
      </c>
      <c r="R14" s="630">
        <f>SUM(M14:Q14)</f>
        <v>337</v>
      </c>
      <c r="S14" s="630">
        <v>1440</v>
      </c>
      <c r="T14" s="630">
        <v>509</v>
      </c>
      <c r="U14" s="630">
        <v>1798</v>
      </c>
      <c r="V14" s="630">
        <v>91</v>
      </c>
      <c r="W14" s="630">
        <v>474</v>
      </c>
      <c r="X14" s="630">
        <f>SUM(S14:W14)</f>
        <v>4312</v>
      </c>
      <c r="Y14" s="768"/>
    </row>
    <row r="15" spans="1:25" ht="15" customHeight="1">
      <c r="A15" s="244" t="s">
        <v>238</v>
      </c>
      <c r="B15" s="630">
        <v>388</v>
      </c>
      <c r="C15" s="630">
        <v>95</v>
      </c>
      <c r="D15" s="630">
        <v>398</v>
      </c>
      <c r="E15" s="630">
        <v>58</v>
      </c>
      <c r="F15" s="630">
        <v>939</v>
      </c>
      <c r="G15" s="630">
        <v>186</v>
      </c>
      <c r="H15" s="630">
        <v>66</v>
      </c>
      <c r="I15" s="630">
        <v>80</v>
      </c>
      <c r="J15" s="630">
        <v>51</v>
      </c>
      <c r="K15" s="630">
        <v>27</v>
      </c>
      <c r="L15" s="630">
        <v>410</v>
      </c>
      <c r="M15" s="630">
        <v>36</v>
      </c>
      <c r="N15" s="630">
        <v>17</v>
      </c>
      <c r="O15" s="630">
        <v>47</v>
      </c>
      <c r="P15" s="630">
        <v>4</v>
      </c>
      <c r="Q15" s="630">
        <v>6</v>
      </c>
      <c r="R15" s="630">
        <f aca="true" t="shared" si="0" ref="R15:R20">SUM(M15:Q15)</f>
        <v>110</v>
      </c>
      <c r="S15" s="630">
        <v>610</v>
      </c>
      <c r="T15" s="630">
        <v>178</v>
      </c>
      <c r="U15" s="630">
        <v>525</v>
      </c>
      <c r="V15" s="630">
        <v>55</v>
      </c>
      <c r="W15" s="630">
        <v>91</v>
      </c>
      <c r="X15" s="630">
        <f aca="true" t="shared" si="1" ref="X15:X20">SUM(S15:W15)</f>
        <v>1459</v>
      </c>
      <c r="Y15" s="88"/>
    </row>
    <row r="16" spans="1:25" ht="15" customHeight="1">
      <c r="A16" s="244" t="s">
        <v>239</v>
      </c>
      <c r="B16" s="630">
        <v>294</v>
      </c>
      <c r="C16" s="630">
        <v>32</v>
      </c>
      <c r="D16" s="630">
        <v>244</v>
      </c>
      <c r="E16" s="630">
        <v>47</v>
      </c>
      <c r="F16" s="630">
        <f aca="true" t="shared" si="2" ref="F16:F22">SUM(B16:E16)</f>
        <v>617</v>
      </c>
      <c r="G16" s="630">
        <v>117</v>
      </c>
      <c r="H16" s="630">
        <v>33</v>
      </c>
      <c r="I16" s="630">
        <v>27</v>
      </c>
      <c r="J16" s="630">
        <v>1</v>
      </c>
      <c r="K16" s="630">
        <v>12</v>
      </c>
      <c r="L16" s="630">
        <f>SUM(G16:K16)</f>
        <v>190</v>
      </c>
      <c r="M16" s="630">
        <v>26</v>
      </c>
      <c r="N16" s="630">
        <v>5</v>
      </c>
      <c r="O16" s="630">
        <v>15</v>
      </c>
      <c r="P16" s="630">
        <v>1</v>
      </c>
      <c r="Q16" s="630">
        <v>0</v>
      </c>
      <c r="R16" s="630">
        <f t="shared" si="0"/>
        <v>47</v>
      </c>
      <c r="S16" s="630">
        <v>437</v>
      </c>
      <c r="T16" s="630">
        <v>70</v>
      </c>
      <c r="U16" s="630">
        <v>286</v>
      </c>
      <c r="V16" s="630">
        <v>2</v>
      </c>
      <c r="W16" s="630">
        <v>59</v>
      </c>
      <c r="X16" s="630">
        <f t="shared" si="1"/>
        <v>854</v>
      </c>
      <c r="Y16" s="88"/>
    </row>
    <row r="17" spans="1:25" ht="15" customHeight="1">
      <c r="A17" s="244" t="s">
        <v>240</v>
      </c>
      <c r="B17" s="630">
        <v>101</v>
      </c>
      <c r="C17" s="630">
        <v>15</v>
      </c>
      <c r="D17" s="630">
        <v>204</v>
      </c>
      <c r="E17" s="630">
        <v>149</v>
      </c>
      <c r="F17" s="630">
        <f t="shared" si="2"/>
        <v>469</v>
      </c>
      <c r="G17" s="630">
        <v>47</v>
      </c>
      <c r="H17" s="630">
        <v>20</v>
      </c>
      <c r="I17" s="630">
        <v>38</v>
      </c>
      <c r="J17" s="630">
        <v>6</v>
      </c>
      <c r="K17" s="630">
        <v>66</v>
      </c>
      <c r="L17" s="630">
        <v>177</v>
      </c>
      <c r="M17" s="630">
        <v>13</v>
      </c>
      <c r="N17" s="630">
        <v>2</v>
      </c>
      <c r="O17" s="630">
        <v>20</v>
      </c>
      <c r="P17" s="630">
        <v>0</v>
      </c>
      <c r="Q17" s="630">
        <v>16</v>
      </c>
      <c r="R17" s="630">
        <f t="shared" si="0"/>
        <v>51</v>
      </c>
      <c r="S17" s="630">
        <v>161</v>
      </c>
      <c r="T17" s="630">
        <v>37</v>
      </c>
      <c r="U17" s="630">
        <v>262</v>
      </c>
      <c r="V17" s="630">
        <v>6</v>
      </c>
      <c r="W17" s="630">
        <v>231</v>
      </c>
      <c r="X17" s="630">
        <f t="shared" si="1"/>
        <v>697</v>
      </c>
      <c r="Y17" s="88"/>
    </row>
    <row r="18" spans="1:25" ht="15" customHeight="1">
      <c r="A18" s="244" t="s">
        <v>241</v>
      </c>
      <c r="B18" s="630">
        <v>63</v>
      </c>
      <c r="C18" s="630">
        <v>33</v>
      </c>
      <c r="D18" s="630">
        <v>78</v>
      </c>
      <c r="E18" s="630">
        <v>6</v>
      </c>
      <c r="F18" s="630">
        <f t="shared" si="2"/>
        <v>180</v>
      </c>
      <c r="G18" s="630">
        <v>38</v>
      </c>
      <c r="H18" s="630">
        <v>24</v>
      </c>
      <c r="I18" s="630">
        <v>17</v>
      </c>
      <c r="J18" s="630">
        <v>3</v>
      </c>
      <c r="K18" s="630">
        <v>8</v>
      </c>
      <c r="L18" s="630">
        <v>90</v>
      </c>
      <c r="M18" s="630">
        <v>9</v>
      </c>
      <c r="N18" s="630">
        <v>5</v>
      </c>
      <c r="O18" s="630">
        <v>5</v>
      </c>
      <c r="P18" s="630">
        <v>0</v>
      </c>
      <c r="Q18" s="630">
        <v>0</v>
      </c>
      <c r="R18" s="630">
        <f t="shared" si="0"/>
        <v>19</v>
      </c>
      <c r="S18" s="630">
        <v>110</v>
      </c>
      <c r="T18" s="630">
        <v>62</v>
      </c>
      <c r="U18" s="630">
        <v>100</v>
      </c>
      <c r="V18" s="630">
        <v>3</v>
      </c>
      <c r="W18" s="630">
        <v>14</v>
      </c>
      <c r="X18" s="630">
        <f t="shared" si="1"/>
        <v>289</v>
      </c>
      <c r="Y18" s="88"/>
    </row>
    <row r="19" spans="1:25" ht="15" customHeight="1">
      <c r="A19" s="244" t="s">
        <v>242</v>
      </c>
      <c r="B19" s="630">
        <v>28</v>
      </c>
      <c r="C19" s="630">
        <v>46</v>
      </c>
      <c r="D19" s="630">
        <v>238</v>
      </c>
      <c r="E19" s="630">
        <v>20</v>
      </c>
      <c r="F19" s="630">
        <f t="shared" si="2"/>
        <v>332</v>
      </c>
      <c r="G19" s="630">
        <v>23</v>
      </c>
      <c r="H19" s="630">
        <v>28</v>
      </c>
      <c r="I19" s="630">
        <v>52</v>
      </c>
      <c r="J19" s="630">
        <v>2</v>
      </c>
      <c r="K19" s="630">
        <v>14</v>
      </c>
      <c r="L19" s="630">
        <v>119</v>
      </c>
      <c r="M19" s="630">
        <v>8</v>
      </c>
      <c r="N19" s="630">
        <v>7</v>
      </c>
      <c r="O19" s="630">
        <v>25</v>
      </c>
      <c r="P19" s="630">
        <v>1</v>
      </c>
      <c r="Q19" s="630">
        <v>9</v>
      </c>
      <c r="R19" s="630">
        <f t="shared" si="0"/>
        <v>50</v>
      </c>
      <c r="S19" s="630">
        <v>59</v>
      </c>
      <c r="T19" s="630">
        <v>81</v>
      </c>
      <c r="U19" s="630">
        <v>315</v>
      </c>
      <c r="V19" s="630">
        <v>3</v>
      </c>
      <c r="W19" s="630">
        <v>43</v>
      </c>
      <c r="X19" s="630">
        <f t="shared" si="1"/>
        <v>501</v>
      </c>
      <c r="Y19" s="88"/>
    </row>
    <row r="20" spans="1:25" ht="15" customHeight="1">
      <c r="A20" s="244" t="s">
        <v>243</v>
      </c>
      <c r="B20" s="630">
        <v>13</v>
      </c>
      <c r="C20" s="630">
        <v>39</v>
      </c>
      <c r="D20" s="630">
        <v>173</v>
      </c>
      <c r="E20" s="630">
        <v>6</v>
      </c>
      <c r="F20" s="630">
        <f t="shared" si="2"/>
        <v>231</v>
      </c>
      <c r="G20" s="630">
        <v>12</v>
      </c>
      <c r="H20" s="630">
        <v>23</v>
      </c>
      <c r="I20" s="630">
        <v>58</v>
      </c>
      <c r="J20" s="630">
        <v>17</v>
      </c>
      <c r="K20" s="630">
        <v>7</v>
      </c>
      <c r="L20" s="630">
        <v>117</v>
      </c>
      <c r="M20" s="630">
        <v>3</v>
      </c>
      <c r="N20" s="630">
        <v>5</v>
      </c>
      <c r="O20" s="630">
        <v>22</v>
      </c>
      <c r="P20" s="630">
        <v>2</v>
      </c>
      <c r="Q20" s="630">
        <v>3</v>
      </c>
      <c r="R20" s="630">
        <f t="shared" si="0"/>
        <v>35</v>
      </c>
      <c r="S20" s="630">
        <v>28</v>
      </c>
      <c r="T20" s="630">
        <v>67</v>
      </c>
      <c r="U20" s="630">
        <v>253</v>
      </c>
      <c r="V20" s="630">
        <v>19</v>
      </c>
      <c r="W20" s="630">
        <v>16</v>
      </c>
      <c r="X20" s="630">
        <f t="shared" si="1"/>
        <v>383</v>
      </c>
      <c r="Y20" s="88"/>
    </row>
    <row r="21" spans="1:25" ht="15" customHeight="1">
      <c r="A21" s="245" t="s">
        <v>244</v>
      </c>
      <c r="B21" s="630">
        <v>24</v>
      </c>
      <c r="C21" s="630">
        <v>8</v>
      </c>
      <c r="D21" s="630">
        <v>36</v>
      </c>
      <c r="E21" s="630">
        <v>8</v>
      </c>
      <c r="F21" s="630">
        <f t="shared" si="2"/>
        <v>76</v>
      </c>
      <c r="G21" s="630">
        <v>7</v>
      </c>
      <c r="H21" s="630">
        <v>3</v>
      </c>
      <c r="I21" s="630">
        <v>8</v>
      </c>
      <c r="J21" s="630">
        <v>3</v>
      </c>
      <c r="K21" s="630">
        <v>7</v>
      </c>
      <c r="L21" s="630">
        <f>SUM(G21:K21)</f>
        <v>28</v>
      </c>
      <c r="M21" s="630">
        <v>4</v>
      </c>
      <c r="N21" s="630">
        <v>3</v>
      </c>
      <c r="O21" s="630">
        <v>13</v>
      </c>
      <c r="P21" s="630">
        <v>0</v>
      </c>
      <c r="Q21" s="630">
        <v>5</v>
      </c>
      <c r="R21" s="630">
        <f>SUM(M21:Q21)</f>
        <v>25</v>
      </c>
      <c r="S21" s="630">
        <v>35</v>
      </c>
      <c r="T21" s="630">
        <v>14</v>
      </c>
      <c r="U21" s="630">
        <v>57</v>
      </c>
      <c r="V21" s="630">
        <v>3</v>
      </c>
      <c r="W21" s="630">
        <v>20</v>
      </c>
      <c r="X21" s="630">
        <f>SUM(S21:W21)</f>
        <v>129</v>
      </c>
      <c r="Y21" s="88"/>
    </row>
    <row r="22" spans="1:25" ht="25.5">
      <c r="A22" s="247" t="s">
        <v>305</v>
      </c>
      <c r="B22" s="630">
        <v>686</v>
      </c>
      <c r="C22" s="630">
        <v>192</v>
      </c>
      <c r="D22" s="630">
        <v>904</v>
      </c>
      <c r="E22" s="630">
        <v>216</v>
      </c>
      <c r="F22" s="630">
        <f t="shared" si="2"/>
        <v>1998</v>
      </c>
      <c r="G22" s="630">
        <v>255</v>
      </c>
      <c r="H22" s="630">
        <v>117</v>
      </c>
      <c r="I22" s="630">
        <v>147</v>
      </c>
      <c r="J22" s="630">
        <v>35</v>
      </c>
      <c r="K22" s="630">
        <v>74</v>
      </c>
      <c r="L22" s="630">
        <f>SUM(G22:K22)</f>
        <v>628</v>
      </c>
      <c r="M22" s="630">
        <v>67</v>
      </c>
      <c r="N22" s="630">
        <v>24</v>
      </c>
      <c r="O22" s="630">
        <v>82</v>
      </c>
      <c r="P22" s="630">
        <v>2</v>
      </c>
      <c r="Q22" s="630">
        <v>21</v>
      </c>
      <c r="R22" s="630">
        <f>SUM(M22:Q22)</f>
        <v>196</v>
      </c>
      <c r="S22" s="630">
        <v>1008</v>
      </c>
      <c r="T22" s="630">
        <v>333</v>
      </c>
      <c r="U22" s="630">
        <v>1133</v>
      </c>
      <c r="V22" s="630">
        <v>37</v>
      </c>
      <c r="W22" s="630">
        <v>311</v>
      </c>
      <c r="X22" s="630">
        <f>SUM(S22:W22)</f>
        <v>2822</v>
      </c>
      <c r="Y22" s="88"/>
    </row>
    <row r="23" spans="1:25" ht="15" customHeight="1">
      <c r="A23" s="248" t="s">
        <v>238</v>
      </c>
      <c r="B23" s="630">
        <v>287</v>
      </c>
      <c r="C23" s="630">
        <v>75</v>
      </c>
      <c r="D23" s="630">
        <v>277</v>
      </c>
      <c r="E23" s="630">
        <v>42</v>
      </c>
      <c r="F23" s="630">
        <f aca="true" t="shared" si="3" ref="F23:F28">SUM(B23:E23)</f>
        <v>681</v>
      </c>
      <c r="G23" s="630">
        <v>100</v>
      </c>
      <c r="H23" s="630">
        <v>33</v>
      </c>
      <c r="I23" s="630">
        <v>40</v>
      </c>
      <c r="J23" s="630">
        <v>17</v>
      </c>
      <c r="K23" s="630">
        <v>10</v>
      </c>
      <c r="L23" s="630">
        <f aca="true" t="shared" si="4" ref="L23:L29">SUM(G23:K23)</f>
        <v>200</v>
      </c>
      <c r="M23" s="630">
        <v>24</v>
      </c>
      <c r="N23" s="630">
        <v>8</v>
      </c>
      <c r="O23" s="630">
        <v>27</v>
      </c>
      <c r="P23" s="630">
        <v>0</v>
      </c>
      <c r="Q23" s="630">
        <v>2</v>
      </c>
      <c r="R23" s="630">
        <f aca="true" t="shared" si="5" ref="R23:R28">SUM(M23:Q23)</f>
        <v>61</v>
      </c>
      <c r="S23" s="630">
        <v>411</v>
      </c>
      <c r="T23" s="630">
        <v>116</v>
      </c>
      <c r="U23" s="630">
        <v>344</v>
      </c>
      <c r="V23" s="630">
        <v>17</v>
      </c>
      <c r="W23" s="630">
        <v>54</v>
      </c>
      <c r="X23" s="630">
        <f aca="true" t="shared" si="6" ref="X23:X28">SUM(S23:W23)</f>
        <v>942</v>
      </c>
      <c r="Y23" s="88"/>
    </row>
    <row r="24" spans="1:25" ht="15" customHeight="1">
      <c r="A24" s="248" t="s">
        <v>239</v>
      </c>
      <c r="B24" s="630">
        <v>258</v>
      </c>
      <c r="C24" s="630">
        <v>26</v>
      </c>
      <c r="D24" s="630">
        <v>200</v>
      </c>
      <c r="E24" s="630">
        <v>41</v>
      </c>
      <c r="F24" s="630">
        <f t="shared" si="3"/>
        <v>525</v>
      </c>
      <c r="G24" s="630">
        <v>94</v>
      </c>
      <c r="H24" s="630">
        <v>29</v>
      </c>
      <c r="I24" s="630">
        <v>20</v>
      </c>
      <c r="J24" s="630">
        <v>0</v>
      </c>
      <c r="K24" s="630">
        <v>9</v>
      </c>
      <c r="L24" s="630">
        <f t="shared" si="4"/>
        <v>152</v>
      </c>
      <c r="M24" s="630">
        <v>19</v>
      </c>
      <c r="N24" s="630">
        <v>4</v>
      </c>
      <c r="O24" s="630">
        <v>12</v>
      </c>
      <c r="P24" s="630">
        <v>0</v>
      </c>
      <c r="Q24" s="630">
        <v>0</v>
      </c>
      <c r="R24" s="630">
        <f t="shared" si="5"/>
        <v>35</v>
      </c>
      <c r="S24" s="630">
        <v>371</v>
      </c>
      <c r="T24" s="630">
        <v>59</v>
      </c>
      <c r="U24" s="630">
        <v>232</v>
      </c>
      <c r="V24" s="630">
        <v>0</v>
      </c>
      <c r="W24" s="630">
        <v>50</v>
      </c>
      <c r="X24" s="630">
        <f t="shared" si="6"/>
        <v>712</v>
      </c>
      <c r="Y24" s="88"/>
    </row>
    <row r="25" spans="1:25" ht="15" customHeight="1">
      <c r="A25" s="248" t="s">
        <v>240</v>
      </c>
      <c r="B25" s="630">
        <v>55</v>
      </c>
      <c r="C25" s="630">
        <v>7</v>
      </c>
      <c r="D25" s="630">
        <v>99</v>
      </c>
      <c r="E25" s="630">
        <v>107</v>
      </c>
      <c r="F25" s="630">
        <f t="shared" si="3"/>
        <v>268</v>
      </c>
      <c r="G25" s="630">
        <v>14</v>
      </c>
      <c r="H25" s="630">
        <v>8</v>
      </c>
      <c r="I25" s="630">
        <v>12</v>
      </c>
      <c r="J25" s="630">
        <v>2</v>
      </c>
      <c r="K25" s="630">
        <v>40</v>
      </c>
      <c r="L25" s="630">
        <f t="shared" si="4"/>
        <v>76</v>
      </c>
      <c r="M25" s="630">
        <v>7</v>
      </c>
      <c r="N25" s="630">
        <v>1</v>
      </c>
      <c r="O25" s="630">
        <v>7</v>
      </c>
      <c r="P25" s="630">
        <v>0</v>
      </c>
      <c r="Q25" s="630">
        <v>11</v>
      </c>
      <c r="R25" s="630">
        <f t="shared" si="5"/>
        <v>26</v>
      </c>
      <c r="S25" s="630">
        <v>76</v>
      </c>
      <c r="T25" s="630">
        <v>16</v>
      </c>
      <c r="U25" s="630">
        <v>118</v>
      </c>
      <c r="V25" s="630">
        <v>2</v>
      </c>
      <c r="W25" s="630">
        <v>158</v>
      </c>
      <c r="X25" s="630">
        <f t="shared" si="6"/>
        <v>370</v>
      </c>
      <c r="Y25" s="88"/>
    </row>
    <row r="26" spans="1:25" ht="15" customHeight="1">
      <c r="A26" s="248" t="s">
        <v>241</v>
      </c>
      <c r="B26" s="630">
        <v>44</v>
      </c>
      <c r="C26" s="630">
        <v>23</v>
      </c>
      <c r="D26" s="630">
        <v>54</v>
      </c>
      <c r="E26" s="630">
        <v>4</v>
      </c>
      <c r="F26" s="630">
        <f t="shared" si="3"/>
        <v>125</v>
      </c>
      <c r="G26" s="630">
        <v>20</v>
      </c>
      <c r="H26" s="630">
        <v>14</v>
      </c>
      <c r="I26" s="630">
        <v>8</v>
      </c>
      <c r="J26" s="630">
        <v>1</v>
      </c>
      <c r="K26" s="630">
        <v>4</v>
      </c>
      <c r="L26" s="630">
        <f t="shared" si="4"/>
        <v>47</v>
      </c>
      <c r="M26" s="630">
        <v>5</v>
      </c>
      <c r="N26" s="630">
        <v>4</v>
      </c>
      <c r="O26" s="630">
        <v>1</v>
      </c>
      <c r="P26" s="630">
        <v>0</v>
      </c>
      <c r="Q26" s="630">
        <v>0</v>
      </c>
      <c r="R26" s="630">
        <f t="shared" si="5"/>
        <v>10</v>
      </c>
      <c r="S26" s="630">
        <v>69</v>
      </c>
      <c r="T26" s="630">
        <v>41</v>
      </c>
      <c r="U26" s="630">
        <v>63</v>
      </c>
      <c r="V26" s="630">
        <v>1</v>
      </c>
      <c r="W26" s="630">
        <v>8</v>
      </c>
      <c r="X26" s="630">
        <f t="shared" si="6"/>
        <v>182</v>
      </c>
      <c r="Y26" s="88"/>
    </row>
    <row r="27" spans="1:25" ht="15" customHeight="1">
      <c r="A27" s="248" t="s">
        <v>242</v>
      </c>
      <c r="B27" s="630">
        <v>17</v>
      </c>
      <c r="C27" s="630">
        <v>32</v>
      </c>
      <c r="D27" s="630">
        <v>157</v>
      </c>
      <c r="E27" s="630">
        <v>10</v>
      </c>
      <c r="F27" s="630">
        <f t="shared" si="3"/>
        <v>216</v>
      </c>
      <c r="G27" s="630">
        <v>16</v>
      </c>
      <c r="H27" s="630">
        <v>17</v>
      </c>
      <c r="I27" s="630">
        <v>27</v>
      </c>
      <c r="J27" s="630">
        <v>1</v>
      </c>
      <c r="K27" s="630">
        <v>5</v>
      </c>
      <c r="L27" s="630">
        <f t="shared" si="4"/>
        <v>66</v>
      </c>
      <c r="M27" s="630">
        <v>6</v>
      </c>
      <c r="N27" s="630">
        <v>5</v>
      </c>
      <c r="O27" s="630">
        <v>15</v>
      </c>
      <c r="P27" s="630">
        <v>0</v>
      </c>
      <c r="Q27" s="630">
        <v>3</v>
      </c>
      <c r="R27" s="630">
        <f t="shared" si="5"/>
        <v>29</v>
      </c>
      <c r="S27" s="630">
        <v>39</v>
      </c>
      <c r="T27" s="630">
        <v>54</v>
      </c>
      <c r="U27" s="630">
        <v>199</v>
      </c>
      <c r="V27" s="630">
        <v>1</v>
      </c>
      <c r="W27" s="630">
        <v>18</v>
      </c>
      <c r="X27" s="630">
        <f t="shared" si="6"/>
        <v>311</v>
      </c>
      <c r="Y27" s="88"/>
    </row>
    <row r="28" spans="1:25" ht="15" customHeight="1">
      <c r="A28" s="248" t="s">
        <v>243</v>
      </c>
      <c r="B28" s="630">
        <v>9</v>
      </c>
      <c r="C28" s="630">
        <v>26</v>
      </c>
      <c r="D28" s="630">
        <v>97</v>
      </c>
      <c r="E28" s="630">
        <v>6</v>
      </c>
      <c r="F28" s="630">
        <f t="shared" si="3"/>
        <v>138</v>
      </c>
      <c r="G28" s="630">
        <v>8</v>
      </c>
      <c r="H28" s="630">
        <v>14</v>
      </c>
      <c r="I28" s="630">
        <v>34</v>
      </c>
      <c r="J28" s="630">
        <v>13</v>
      </c>
      <c r="K28" s="630">
        <v>2</v>
      </c>
      <c r="L28" s="630">
        <f t="shared" si="4"/>
        <v>71</v>
      </c>
      <c r="M28" s="630">
        <v>3</v>
      </c>
      <c r="N28" s="630">
        <v>1</v>
      </c>
      <c r="O28" s="630">
        <v>9</v>
      </c>
      <c r="P28" s="630">
        <v>2</v>
      </c>
      <c r="Q28" s="630">
        <v>1</v>
      </c>
      <c r="R28" s="630">
        <f t="shared" si="5"/>
        <v>16</v>
      </c>
      <c r="S28" s="630">
        <v>20</v>
      </c>
      <c r="T28" s="630">
        <v>41</v>
      </c>
      <c r="U28" s="630">
        <v>140</v>
      </c>
      <c r="V28" s="630">
        <v>15</v>
      </c>
      <c r="W28" s="630">
        <v>9</v>
      </c>
      <c r="X28" s="630">
        <f t="shared" si="6"/>
        <v>225</v>
      </c>
      <c r="Y28" s="88"/>
    </row>
    <row r="29" spans="1:25" ht="15" customHeight="1">
      <c r="A29" s="249" t="s">
        <v>244</v>
      </c>
      <c r="B29" s="630">
        <v>16</v>
      </c>
      <c r="C29" s="630">
        <v>3</v>
      </c>
      <c r="D29" s="630">
        <v>20</v>
      </c>
      <c r="E29" s="630">
        <v>6</v>
      </c>
      <c r="F29" s="630">
        <f>SUM(B29:E29)</f>
        <v>45</v>
      </c>
      <c r="G29" s="630">
        <v>3</v>
      </c>
      <c r="H29" s="630">
        <v>2</v>
      </c>
      <c r="I29" s="630">
        <v>6</v>
      </c>
      <c r="J29" s="630">
        <v>1</v>
      </c>
      <c r="K29" s="630">
        <v>4</v>
      </c>
      <c r="L29" s="630">
        <f t="shared" si="4"/>
        <v>16</v>
      </c>
      <c r="M29" s="630">
        <v>3</v>
      </c>
      <c r="N29" s="630">
        <v>1</v>
      </c>
      <c r="O29" s="630">
        <v>11</v>
      </c>
      <c r="P29" s="630">
        <v>0</v>
      </c>
      <c r="Q29" s="630">
        <v>4</v>
      </c>
      <c r="R29" s="630">
        <f>SUM(M29:Q29)</f>
        <v>19</v>
      </c>
      <c r="S29" s="630">
        <v>22</v>
      </c>
      <c r="T29" s="630">
        <v>6</v>
      </c>
      <c r="U29" s="630">
        <v>37</v>
      </c>
      <c r="V29" s="630">
        <v>1</v>
      </c>
      <c r="W29" s="630">
        <v>14</v>
      </c>
      <c r="X29" s="630">
        <f>SUM(S29:W29)</f>
        <v>80</v>
      </c>
      <c r="Y29" s="88"/>
    </row>
    <row r="30" spans="1:25" ht="25.5">
      <c r="A30" s="247" t="s">
        <v>306</v>
      </c>
      <c r="B30" s="630">
        <v>223</v>
      </c>
      <c r="C30" s="630">
        <v>76</v>
      </c>
      <c r="D30" s="630">
        <v>465</v>
      </c>
      <c r="E30" s="630">
        <v>76</v>
      </c>
      <c r="F30" s="630">
        <f>SUM(B30:E30)</f>
        <v>840</v>
      </c>
      <c r="G30" s="630">
        <v>172</v>
      </c>
      <c r="H30" s="630">
        <v>79</v>
      </c>
      <c r="I30" s="630">
        <v>133</v>
      </c>
      <c r="J30" s="630">
        <v>48</v>
      </c>
      <c r="K30" s="630">
        <v>66</v>
      </c>
      <c r="L30" s="630">
        <f>SUM(G30:K30)</f>
        <v>498</v>
      </c>
      <c r="M30" s="630">
        <v>32</v>
      </c>
      <c r="N30" s="630">
        <v>20</v>
      </c>
      <c r="O30" s="630">
        <v>64</v>
      </c>
      <c r="P30" s="630">
        <v>6</v>
      </c>
      <c r="Q30" s="630">
        <v>18</v>
      </c>
      <c r="R30" s="630">
        <f>SUM(M30:Q30)</f>
        <v>140</v>
      </c>
      <c r="S30" s="630">
        <v>427</v>
      </c>
      <c r="T30" s="630">
        <v>175</v>
      </c>
      <c r="U30" s="630">
        <v>662</v>
      </c>
      <c r="V30" s="630">
        <v>54</v>
      </c>
      <c r="W30" s="630">
        <v>160</v>
      </c>
      <c r="X30" s="630">
        <f>SUM(S30:W30)</f>
        <v>1478</v>
      </c>
      <c r="Y30" s="88"/>
    </row>
    <row r="31" spans="1:25" ht="15" customHeight="1">
      <c r="A31" s="248" t="s">
        <v>238</v>
      </c>
      <c r="B31" s="630">
        <v>101</v>
      </c>
      <c r="C31" s="630">
        <v>20</v>
      </c>
      <c r="D31" s="630">
        <v>121</v>
      </c>
      <c r="E31" s="630">
        <v>16</v>
      </c>
      <c r="F31" s="630">
        <f aca="true" t="shared" si="7" ref="F31:F37">SUM(B31:E31)</f>
        <v>258</v>
      </c>
      <c r="G31" s="630">
        <v>84</v>
      </c>
      <c r="H31" s="630">
        <v>32</v>
      </c>
      <c r="I31" s="630">
        <v>40</v>
      </c>
      <c r="J31" s="630">
        <v>34</v>
      </c>
      <c r="K31" s="630">
        <v>17</v>
      </c>
      <c r="L31" s="630">
        <f aca="true" t="shared" si="8" ref="L31:L37">SUM(G31:K31)</f>
        <v>207</v>
      </c>
      <c r="M31" s="630">
        <v>12</v>
      </c>
      <c r="N31" s="630">
        <v>9</v>
      </c>
      <c r="O31" s="630">
        <v>20</v>
      </c>
      <c r="P31" s="630">
        <v>4</v>
      </c>
      <c r="Q31" s="630">
        <v>4</v>
      </c>
      <c r="R31" s="630">
        <f aca="true" t="shared" si="9" ref="R31:R36">SUM(M31:Q31)</f>
        <v>49</v>
      </c>
      <c r="S31" s="630">
        <v>197</v>
      </c>
      <c r="T31" s="630">
        <v>61</v>
      </c>
      <c r="U31" s="630">
        <v>181</v>
      </c>
      <c r="V31" s="630">
        <v>38</v>
      </c>
      <c r="W31" s="630">
        <v>37</v>
      </c>
      <c r="X31" s="630">
        <f aca="true" t="shared" si="10" ref="X31:X36">SUM(S31:W31)</f>
        <v>514</v>
      </c>
      <c r="Y31" s="88"/>
    </row>
    <row r="32" spans="1:25" ht="15" customHeight="1">
      <c r="A32" s="248" t="s">
        <v>239</v>
      </c>
      <c r="B32" s="630">
        <v>35</v>
      </c>
      <c r="C32" s="630">
        <v>6</v>
      </c>
      <c r="D32" s="630">
        <v>44</v>
      </c>
      <c r="E32" s="630">
        <v>6</v>
      </c>
      <c r="F32" s="630">
        <f t="shared" si="7"/>
        <v>91</v>
      </c>
      <c r="G32" s="630">
        <v>23</v>
      </c>
      <c r="H32" s="630">
        <v>4</v>
      </c>
      <c r="I32" s="630">
        <v>7</v>
      </c>
      <c r="J32" s="630">
        <v>1</v>
      </c>
      <c r="K32" s="630">
        <v>3</v>
      </c>
      <c r="L32" s="630">
        <f t="shared" si="8"/>
        <v>38</v>
      </c>
      <c r="M32" s="630">
        <v>7</v>
      </c>
      <c r="N32" s="630">
        <v>1</v>
      </c>
      <c r="O32" s="630">
        <v>3</v>
      </c>
      <c r="P32" s="630">
        <v>1</v>
      </c>
      <c r="Q32" s="630">
        <v>0</v>
      </c>
      <c r="R32" s="630">
        <f t="shared" si="9"/>
        <v>12</v>
      </c>
      <c r="S32" s="630">
        <v>65</v>
      </c>
      <c r="T32" s="630">
        <v>11</v>
      </c>
      <c r="U32" s="630">
        <v>54</v>
      </c>
      <c r="V32" s="630">
        <v>2</v>
      </c>
      <c r="W32" s="630">
        <v>9</v>
      </c>
      <c r="X32" s="630">
        <f t="shared" si="10"/>
        <v>141</v>
      </c>
      <c r="Y32" s="88"/>
    </row>
    <row r="33" spans="1:25" ht="15" customHeight="1">
      <c r="A33" s="248" t="s">
        <v>240</v>
      </c>
      <c r="B33" s="630">
        <v>46</v>
      </c>
      <c r="C33" s="630">
        <v>8</v>
      </c>
      <c r="D33" s="630">
        <v>105</v>
      </c>
      <c r="E33" s="630">
        <v>41</v>
      </c>
      <c r="F33" s="630">
        <f t="shared" si="7"/>
        <v>200</v>
      </c>
      <c r="G33" s="630">
        <v>33</v>
      </c>
      <c r="H33" s="630">
        <v>12</v>
      </c>
      <c r="I33" s="630">
        <v>26</v>
      </c>
      <c r="J33" s="630">
        <v>4</v>
      </c>
      <c r="K33" s="630">
        <v>26</v>
      </c>
      <c r="L33" s="630">
        <f t="shared" si="8"/>
        <v>101</v>
      </c>
      <c r="M33" s="630">
        <v>6</v>
      </c>
      <c r="N33" s="630">
        <v>1</v>
      </c>
      <c r="O33" s="630">
        <v>13</v>
      </c>
      <c r="P33" s="630">
        <v>0</v>
      </c>
      <c r="Q33" s="630">
        <v>5</v>
      </c>
      <c r="R33" s="630">
        <f t="shared" si="9"/>
        <v>25</v>
      </c>
      <c r="S33" s="630">
        <v>85</v>
      </c>
      <c r="T33" s="630">
        <v>21</v>
      </c>
      <c r="U33" s="630">
        <v>144</v>
      </c>
      <c r="V33" s="630">
        <v>4</v>
      </c>
      <c r="W33" s="630">
        <v>72</v>
      </c>
      <c r="X33" s="630">
        <f t="shared" si="10"/>
        <v>326</v>
      </c>
      <c r="Y33" s="88"/>
    </row>
    <row r="34" spans="1:25" ht="15" customHeight="1">
      <c r="A34" s="248" t="s">
        <v>241</v>
      </c>
      <c r="B34" s="630">
        <v>18</v>
      </c>
      <c r="C34" s="630">
        <v>10</v>
      </c>
      <c r="D34" s="630">
        <v>24</v>
      </c>
      <c r="E34" s="630">
        <v>1</v>
      </c>
      <c r="F34" s="630">
        <f t="shared" si="7"/>
        <v>53</v>
      </c>
      <c r="G34" s="630">
        <v>18</v>
      </c>
      <c r="H34" s="630">
        <v>10</v>
      </c>
      <c r="I34" s="630">
        <v>9</v>
      </c>
      <c r="J34" s="630">
        <v>2</v>
      </c>
      <c r="K34" s="630">
        <v>3</v>
      </c>
      <c r="L34" s="630">
        <f t="shared" si="8"/>
        <v>42</v>
      </c>
      <c r="M34" s="630">
        <v>4</v>
      </c>
      <c r="N34" s="630">
        <v>1</v>
      </c>
      <c r="O34" s="630">
        <v>4</v>
      </c>
      <c r="P34" s="630">
        <v>0</v>
      </c>
      <c r="Q34" s="630">
        <v>0</v>
      </c>
      <c r="R34" s="630">
        <f t="shared" si="9"/>
        <v>9</v>
      </c>
      <c r="S34" s="630">
        <v>40</v>
      </c>
      <c r="T34" s="630">
        <v>21</v>
      </c>
      <c r="U34" s="630">
        <v>37</v>
      </c>
      <c r="V34" s="630">
        <v>2</v>
      </c>
      <c r="W34" s="630">
        <v>4</v>
      </c>
      <c r="X34" s="630">
        <f t="shared" si="10"/>
        <v>104</v>
      </c>
      <c r="Y34" s="88"/>
    </row>
    <row r="35" spans="1:25" ht="15" customHeight="1">
      <c r="A35" s="248" t="s">
        <v>242</v>
      </c>
      <c r="B35" s="630">
        <v>11</v>
      </c>
      <c r="C35" s="630">
        <v>14</v>
      </c>
      <c r="D35" s="630">
        <v>80</v>
      </c>
      <c r="E35" s="630">
        <v>10</v>
      </c>
      <c r="F35" s="630">
        <f t="shared" si="7"/>
        <v>115</v>
      </c>
      <c r="G35" s="630">
        <v>7</v>
      </c>
      <c r="H35" s="630">
        <v>11</v>
      </c>
      <c r="I35" s="630">
        <v>25</v>
      </c>
      <c r="J35" s="630">
        <v>1</v>
      </c>
      <c r="K35" s="630">
        <v>9</v>
      </c>
      <c r="L35" s="630">
        <f t="shared" si="8"/>
        <v>53</v>
      </c>
      <c r="M35" s="630">
        <v>2</v>
      </c>
      <c r="N35" s="630">
        <v>2</v>
      </c>
      <c r="O35" s="630">
        <v>10</v>
      </c>
      <c r="P35" s="630">
        <v>1</v>
      </c>
      <c r="Q35" s="630">
        <v>6</v>
      </c>
      <c r="R35" s="630">
        <f t="shared" si="9"/>
        <v>21</v>
      </c>
      <c r="S35" s="630">
        <v>20</v>
      </c>
      <c r="T35" s="630">
        <v>27</v>
      </c>
      <c r="U35" s="630">
        <v>115</v>
      </c>
      <c r="V35" s="630">
        <v>2</v>
      </c>
      <c r="W35" s="630">
        <v>25</v>
      </c>
      <c r="X35" s="630">
        <f t="shared" si="10"/>
        <v>189</v>
      </c>
      <c r="Y35" s="88"/>
    </row>
    <row r="36" spans="1:25" ht="15" customHeight="1">
      <c r="A36" s="248" t="s">
        <v>243</v>
      </c>
      <c r="B36" s="630">
        <v>4</v>
      </c>
      <c r="C36" s="630">
        <v>13</v>
      </c>
      <c r="D36" s="630">
        <v>76</v>
      </c>
      <c r="E36" s="630">
        <v>0</v>
      </c>
      <c r="F36" s="630">
        <f t="shared" si="7"/>
        <v>93</v>
      </c>
      <c r="G36" s="630">
        <v>4</v>
      </c>
      <c r="H36" s="630">
        <v>9</v>
      </c>
      <c r="I36" s="630">
        <v>24</v>
      </c>
      <c r="J36" s="630">
        <v>4</v>
      </c>
      <c r="K36" s="630">
        <v>5</v>
      </c>
      <c r="L36" s="630">
        <f t="shared" si="8"/>
        <v>46</v>
      </c>
      <c r="M36" s="630">
        <v>0</v>
      </c>
      <c r="N36" s="630">
        <v>4</v>
      </c>
      <c r="O36" s="630">
        <v>12</v>
      </c>
      <c r="P36" s="630">
        <v>0</v>
      </c>
      <c r="Q36" s="630">
        <v>2</v>
      </c>
      <c r="R36" s="630">
        <f t="shared" si="9"/>
        <v>18</v>
      </c>
      <c r="S36" s="630">
        <v>8</v>
      </c>
      <c r="T36" s="630">
        <v>26</v>
      </c>
      <c r="U36" s="630">
        <v>112</v>
      </c>
      <c r="V36" s="630">
        <v>4</v>
      </c>
      <c r="W36" s="630">
        <v>7</v>
      </c>
      <c r="X36" s="630">
        <f t="shared" si="10"/>
        <v>157</v>
      </c>
      <c r="Y36" s="88"/>
    </row>
    <row r="37" spans="1:25" ht="15" customHeight="1">
      <c r="A37" s="249" t="s">
        <v>244</v>
      </c>
      <c r="B37" s="630">
        <v>8</v>
      </c>
      <c r="C37" s="630">
        <v>5</v>
      </c>
      <c r="D37" s="630">
        <v>15</v>
      </c>
      <c r="E37" s="630">
        <v>2</v>
      </c>
      <c r="F37" s="630">
        <f t="shared" si="7"/>
        <v>30</v>
      </c>
      <c r="G37" s="630">
        <v>3</v>
      </c>
      <c r="H37" s="630">
        <v>1</v>
      </c>
      <c r="I37" s="630">
        <v>2</v>
      </c>
      <c r="J37" s="630">
        <v>2</v>
      </c>
      <c r="K37" s="630">
        <v>3</v>
      </c>
      <c r="L37" s="630">
        <f t="shared" si="8"/>
        <v>11</v>
      </c>
      <c r="M37" s="630">
        <v>1</v>
      </c>
      <c r="N37" s="630">
        <v>2</v>
      </c>
      <c r="O37" s="630">
        <v>2</v>
      </c>
      <c r="P37" s="630">
        <v>0</v>
      </c>
      <c r="Q37" s="630">
        <v>1</v>
      </c>
      <c r="R37" s="630">
        <f>SUM(M37:Q37)</f>
        <v>6</v>
      </c>
      <c r="S37" s="630">
        <v>12</v>
      </c>
      <c r="T37" s="630">
        <v>8</v>
      </c>
      <c r="U37" s="630">
        <v>19</v>
      </c>
      <c r="V37" s="630">
        <v>2</v>
      </c>
      <c r="W37" s="630">
        <v>6</v>
      </c>
      <c r="X37" s="630">
        <f>SUM(S37:W37)</f>
        <v>47</v>
      </c>
      <c r="Y37" s="88"/>
    </row>
    <row r="38" spans="1:25" ht="25.5">
      <c r="A38" s="250" t="s">
        <v>307</v>
      </c>
      <c r="B38" s="630">
        <v>2</v>
      </c>
      <c r="C38" s="630">
        <v>0</v>
      </c>
      <c r="D38" s="630">
        <v>2</v>
      </c>
      <c r="E38" s="630">
        <v>2</v>
      </c>
      <c r="F38" s="630">
        <f>SUM(B38:E38)</f>
        <v>6</v>
      </c>
      <c r="G38" s="630">
        <v>3</v>
      </c>
      <c r="H38" s="630">
        <v>1</v>
      </c>
      <c r="I38" s="630">
        <v>0</v>
      </c>
      <c r="J38" s="630">
        <v>0</v>
      </c>
      <c r="K38" s="630">
        <v>1</v>
      </c>
      <c r="L38" s="630">
        <f>SUM(G38:K38)</f>
        <v>5</v>
      </c>
      <c r="M38" s="630">
        <v>0</v>
      </c>
      <c r="N38" s="630">
        <v>0</v>
      </c>
      <c r="O38" s="630">
        <v>1</v>
      </c>
      <c r="P38" s="630">
        <v>0</v>
      </c>
      <c r="Q38" s="630">
        <v>0</v>
      </c>
      <c r="R38" s="630">
        <f>SUM(M38:Q38)</f>
        <v>1</v>
      </c>
      <c r="S38" s="630">
        <v>5</v>
      </c>
      <c r="T38" s="630">
        <v>1</v>
      </c>
      <c r="U38" s="630">
        <v>3</v>
      </c>
      <c r="V38" s="630">
        <v>0</v>
      </c>
      <c r="W38" s="630">
        <v>3</v>
      </c>
      <c r="X38" s="630">
        <f>SUM(S38:W38)</f>
        <v>12</v>
      </c>
      <c r="Y38" s="88"/>
    </row>
    <row r="39" spans="1:25" ht="15" customHeight="1">
      <c r="A39" s="251" t="s">
        <v>238</v>
      </c>
      <c r="B39" s="630">
        <v>0</v>
      </c>
      <c r="C39" s="630">
        <v>0</v>
      </c>
      <c r="D39" s="630">
        <v>0</v>
      </c>
      <c r="E39" s="630">
        <v>0</v>
      </c>
      <c r="F39" s="630">
        <f aca="true" t="shared" si="11" ref="F39:F44">SUM(B39:E39)</f>
        <v>0</v>
      </c>
      <c r="G39" s="630">
        <v>2</v>
      </c>
      <c r="H39" s="630">
        <v>1</v>
      </c>
      <c r="I39" s="630">
        <v>0</v>
      </c>
      <c r="J39" s="630">
        <v>0</v>
      </c>
      <c r="K39" s="630">
        <v>0</v>
      </c>
      <c r="L39" s="630">
        <f aca="true" t="shared" si="12" ref="L39:L44">SUM(G39:K39)</f>
        <v>3</v>
      </c>
      <c r="M39" s="630">
        <v>0</v>
      </c>
      <c r="N39" s="630">
        <v>0</v>
      </c>
      <c r="O39" s="630">
        <v>0</v>
      </c>
      <c r="P39" s="630">
        <v>0</v>
      </c>
      <c r="Q39" s="630">
        <v>0</v>
      </c>
      <c r="R39" s="630">
        <f aca="true" t="shared" si="13" ref="R39:R45">SUM(M39:Q39)</f>
        <v>0</v>
      </c>
      <c r="S39" s="630">
        <v>2</v>
      </c>
      <c r="T39" s="630">
        <v>1</v>
      </c>
      <c r="U39" s="630">
        <v>0</v>
      </c>
      <c r="V39" s="630">
        <v>0</v>
      </c>
      <c r="W39" s="630">
        <v>0</v>
      </c>
      <c r="X39" s="630">
        <f aca="true" t="shared" si="14" ref="X39:X44">SUM(S39:W39)</f>
        <v>3</v>
      </c>
      <c r="Y39" s="88"/>
    </row>
    <row r="40" spans="1:25" ht="15" customHeight="1">
      <c r="A40" s="251" t="s">
        <v>239</v>
      </c>
      <c r="B40" s="630">
        <v>1</v>
      </c>
      <c r="C40" s="630">
        <v>0</v>
      </c>
      <c r="D40" s="630">
        <v>0</v>
      </c>
      <c r="E40" s="630">
        <v>0</v>
      </c>
      <c r="F40" s="630">
        <f t="shared" si="11"/>
        <v>1</v>
      </c>
      <c r="G40" s="630">
        <v>0</v>
      </c>
      <c r="H40" s="630">
        <v>0</v>
      </c>
      <c r="I40" s="630">
        <v>0</v>
      </c>
      <c r="J40" s="630">
        <v>0</v>
      </c>
      <c r="K40" s="630">
        <v>0</v>
      </c>
      <c r="L40" s="630">
        <f t="shared" si="12"/>
        <v>0</v>
      </c>
      <c r="M40" s="630">
        <v>0</v>
      </c>
      <c r="N40" s="630">
        <v>0</v>
      </c>
      <c r="O40" s="630">
        <v>0</v>
      </c>
      <c r="P40" s="630">
        <v>0</v>
      </c>
      <c r="Q40" s="630">
        <v>0</v>
      </c>
      <c r="R40" s="630">
        <f t="shared" si="13"/>
        <v>0</v>
      </c>
      <c r="S40" s="630">
        <v>1</v>
      </c>
      <c r="T40" s="630">
        <v>0</v>
      </c>
      <c r="U40" s="630">
        <v>0</v>
      </c>
      <c r="V40" s="630">
        <v>0</v>
      </c>
      <c r="W40" s="630">
        <v>0</v>
      </c>
      <c r="X40" s="630">
        <f t="shared" si="14"/>
        <v>1</v>
      </c>
      <c r="Y40" s="88"/>
    </row>
    <row r="41" spans="1:25" ht="15" customHeight="1">
      <c r="A41" s="251" t="s">
        <v>240</v>
      </c>
      <c r="B41" s="630">
        <v>0</v>
      </c>
      <c r="C41" s="630">
        <v>0</v>
      </c>
      <c r="D41" s="630">
        <v>0</v>
      </c>
      <c r="E41" s="630">
        <v>1</v>
      </c>
      <c r="F41" s="630">
        <f t="shared" si="11"/>
        <v>1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f t="shared" si="12"/>
        <v>0</v>
      </c>
      <c r="M41" s="630">
        <v>0</v>
      </c>
      <c r="N41" s="630">
        <v>0</v>
      </c>
      <c r="O41" s="630">
        <v>0</v>
      </c>
      <c r="P41" s="630">
        <v>0</v>
      </c>
      <c r="Q41" s="630">
        <v>0</v>
      </c>
      <c r="R41" s="630">
        <f t="shared" si="13"/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1</v>
      </c>
      <c r="X41" s="630">
        <f t="shared" si="14"/>
        <v>1</v>
      </c>
      <c r="Y41" s="88"/>
    </row>
    <row r="42" spans="1:25" ht="15" customHeight="1">
      <c r="A42" s="251" t="s">
        <v>241</v>
      </c>
      <c r="B42" s="630">
        <v>1</v>
      </c>
      <c r="C42" s="630">
        <v>0</v>
      </c>
      <c r="D42" s="630">
        <v>0</v>
      </c>
      <c r="E42" s="630">
        <v>1</v>
      </c>
      <c r="F42" s="630">
        <f t="shared" si="11"/>
        <v>2</v>
      </c>
      <c r="G42" s="630">
        <v>0</v>
      </c>
      <c r="H42" s="630">
        <v>0</v>
      </c>
      <c r="I42" s="630">
        <v>0</v>
      </c>
      <c r="J42" s="630">
        <v>0</v>
      </c>
      <c r="K42" s="630">
        <v>1</v>
      </c>
      <c r="L42" s="630">
        <f t="shared" si="12"/>
        <v>1</v>
      </c>
      <c r="M42" s="630">
        <v>0</v>
      </c>
      <c r="N42" s="630">
        <v>0</v>
      </c>
      <c r="O42" s="630">
        <v>0</v>
      </c>
      <c r="P42" s="630">
        <v>0</v>
      </c>
      <c r="Q42" s="630">
        <v>0</v>
      </c>
      <c r="R42" s="630">
        <f t="shared" si="13"/>
        <v>0</v>
      </c>
      <c r="S42" s="630">
        <v>1</v>
      </c>
      <c r="T42" s="630">
        <v>0</v>
      </c>
      <c r="U42" s="630">
        <v>0</v>
      </c>
      <c r="V42" s="630">
        <v>0</v>
      </c>
      <c r="W42" s="630">
        <v>2</v>
      </c>
      <c r="X42" s="630">
        <f t="shared" si="14"/>
        <v>3</v>
      </c>
      <c r="Y42" s="88"/>
    </row>
    <row r="43" spans="1:25" ht="15" customHeight="1">
      <c r="A43" s="251" t="s">
        <v>242</v>
      </c>
      <c r="B43" s="630">
        <v>0</v>
      </c>
      <c r="C43" s="630">
        <v>0</v>
      </c>
      <c r="D43" s="630">
        <v>1</v>
      </c>
      <c r="E43" s="630">
        <v>0</v>
      </c>
      <c r="F43" s="630">
        <f t="shared" si="11"/>
        <v>1</v>
      </c>
      <c r="G43" s="630">
        <v>0</v>
      </c>
      <c r="H43" s="630">
        <v>0</v>
      </c>
      <c r="I43" s="630">
        <v>0</v>
      </c>
      <c r="J43" s="630">
        <v>0</v>
      </c>
      <c r="K43" s="630">
        <v>0</v>
      </c>
      <c r="L43" s="630">
        <f t="shared" si="12"/>
        <v>0</v>
      </c>
      <c r="M43" s="630">
        <v>0</v>
      </c>
      <c r="N43" s="630">
        <v>0</v>
      </c>
      <c r="O43" s="630">
        <v>0</v>
      </c>
      <c r="P43" s="630">
        <v>0</v>
      </c>
      <c r="Q43" s="630">
        <v>0</v>
      </c>
      <c r="R43" s="630">
        <f t="shared" si="13"/>
        <v>0</v>
      </c>
      <c r="S43" s="630">
        <v>0</v>
      </c>
      <c r="T43" s="630">
        <v>0</v>
      </c>
      <c r="U43" s="630">
        <v>1</v>
      </c>
      <c r="V43" s="630">
        <v>0</v>
      </c>
      <c r="W43" s="630">
        <v>0</v>
      </c>
      <c r="X43" s="630">
        <f t="shared" si="14"/>
        <v>1</v>
      </c>
      <c r="Y43" s="88"/>
    </row>
    <row r="44" spans="1:25" ht="15" customHeight="1">
      <c r="A44" s="251" t="s">
        <v>243</v>
      </c>
      <c r="B44" s="630">
        <v>0</v>
      </c>
      <c r="C44" s="630">
        <v>0</v>
      </c>
      <c r="D44" s="630">
        <v>0</v>
      </c>
      <c r="E44" s="630">
        <v>0</v>
      </c>
      <c r="F44" s="630">
        <f t="shared" si="11"/>
        <v>0</v>
      </c>
      <c r="G44" s="630">
        <v>0</v>
      </c>
      <c r="H44" s="630">
        <v>0</v>
      </c>
      <c r="I44" s="630">
        <v>0</v>
      </c>
      <c r="J44" s="630">
        <v>0</v>
      </c>
      <c r="K44" s="630">
        <v>0</v>
      </c>
      <c r="L44" s="630">
        <f t="shared" si="12"/>
        <v>0</v>
      </c>
      <c r="M44" s="630">
        <v>0</v>
      </c>
      <c r="N44" s="630">
        <v>0</v>
      </c>
      <c r="O44" s="630">
        <v>1</v>
      </c>
      <c r="P44" s="630">
        <v>0</v>
      </c>
      <c r="Q44" s="630">
        <v>0</v>
      </c>
      <c r="R44" s="630">
        <f t="shared" si="13"/>
        <v>1</v>
      </c>
      <c r="S44" s="630">
        <v>0</v>
      </c>
      <c r="T44" s="630">
        <v>0</v>
      </c>
      <c r="U44" s="630">
        <v>1</v>
      </c>
      <c r="V44" s="630">
        <v>0</v>
      </c>
      <c r="W44" s="630">
        <v>0</v>
      </c>
      <c r="X44" s="630">
        <f t="shared" si="14"/>
        <v>1</v>
      </c>
      <c r="Y44" s="88"/>
    </row>
    <row r="45" spans="1:25" ht="15" customHeight="1">
      <c r="A45" s="249" t="s">
        <v>244</v>
      </c>
      <c r="B45" s="630">
        <v>0</v>
      </c>
      <c r="C45" s="630">
        <v>0</v>
      </c>
      <c r="D45" s="630">
        <v>1</v>
      </c>
      <c r="E45" s="630">
        <v>0</v>
      </c>
      <c r="F45" s="630">
        <f>SUM(B45:E45)</f>
        <v>1</v>
      </c>
      <c r="G45" s="630">
        <v>1</v>
      </c>
      <c r="H45" s="630">
        <v>0</v>
      </c>
      <c r="I45" s="630">
        <v>0</v>
      </c>
      <c r="J45" s="630">
        <v>0</v>
      </c>
      <c r="K45" s="630">
        <v>0</v>
      </c>
      <c r="L45" s="630">
        <f>SUM(G45:K45)</f>
        <v>1</v>
      </c>
      <c r="M45" s="630">
        <v>0</v>
      </c>
      <c r="N45" s="630">
        <v>0</v>
      </c>
      <c r="O45" s="630">
        <v>0</v>
      </c>
      <c r="P45" s="630">
        <v>0</v>
      </c>
      <c r="Q45" s="630">
        <v>0</v>
      </c>
      <c r="R45" s="630">
        <f t="shared" si="13"/>
        <v>0</v>
      </c>
      <c r="S45" s="630">
        <v>1</v>
      </c>
      <c r="T45" s="630">
        <v>0</v>
      </c>
      <c r="U45" s="630">
        <v>1</v>
      </c>
      <c r="V45" s="630">
        <v>0</v>
      </c>
      <c r="W45" s="630">
        <v>0</v>
      </c>
      <c r="X45" s="630">
        <f>SUM(S45:W45)</f>
        <v>2</v>
      </c>
      <c r="Y45" s="88"/>
    </row>
    <row r="46" spans="1:25" ht="15" customHeight="1">
      <c r="A46" s="92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</row>
    <row r="47" spans="1:25" ht="15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</row>
    <row r="48" spans="1:25" ht="15" customHeight="1">
      <c r="A48" s="92" t="s">
        <v>32</v>
      </c>
      <c r="B48" s="66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88"/>
    </row>
    <row r="49" spans="1:25" ht="15" customHeight="1">
      <c r="A49" s="88"/>
      <c r="B49" s="68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88"/>
    </row>
    <row r="50" spans="1:25" ht="15" customHeight="1">
      <c r="A50" s="88"/>
      <c r="B50" s="68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88"/>
    </row>
    <row r="51" spans="1:25" ht="15" customHeight="1">
      <c r="A51" s="88"/>
      <c r="B51" s="68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88"/>
    </row>
    <row r="52" spans="1:25" ht="1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</row>
    <row r="53" spans="1:25" ht="15" customHeight="1">
      <c r="A53" s="92" t="s">
        <v>33</v>
      </c>
      <c r="B53" s="66" t="s">
        <v>849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88"/>
    </row>
    <row r="54" spans="1:25" ht="15" customHeight="1">
      <c r="A54" s="92"/>
      <c r="B54" s="68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88"/>
    </row>
    <row r="55" spans="1:25" ht="15" customHeight="1">
      <c r="A55" s="88"/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88"/>
    </row>
    <row r="56" spans="1:25" ht="15" customHeight="1">
      <c r="A56" s="88"/>
      <c r="B56" s="68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88"/>
    </row>
    <row r="57" spans="1:25" ht="1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</row>
    <row r="58" spans="1:25" ht="12.75">
      <c r="A58" s="92" t="s">
        <v>675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</row>
    <row r="59" spans="1:25" ht="12.75">
      <c r="A59" s="704"/>
      <c r="B59" s="638" t="s">
        <v>610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</row>
    <row r="60" spans="1:25" ht="12.75">
      <c r="A60" s="88"/>
      <c r="B60" s="639" t="s">
        <v>589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</row>
    <row r="61" spans="1:25" ht="12.75">
      <c r="A61" s="88"/>
      <c r="B61" s="639" t="s">
        <v>635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</row>
    <row r="62" spans="1:25" ht="12.75">
      <c r="A62" s="88"/>
      <c r="B62" s="639" t="s">
        <v>653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</row>
    <row r="63" spans="1:25" ht="1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</row>
  </sheetData>
  <sheetProtection password="CD9E" sheet="1" selectLockedCells="1"/>
  <conditionalFormatting sqref="B14:X14 B22:X22 B30:X30 B38:X38">
    <cfRule type="expression" priority="5" dxfId="0">
      <formula>B14&lt;&gt;SUM(B15:B21)</formula>
    </cfRule>
  </conditionalFormatting>
  <conditionalFormatting sqref="F14:F45">
    <cfRule type="expression" priority="3" dxfId="0">
      <formula>F14&lt;&gt;SUM(B14:E14)</formula>
    </cfRule>
  </conditionalFormatting>
  <conditionalFormatting sqref="R14:R45 X14:X45">
    <cfRule type="expression" priority="1" dxfId="0">
      <formula>R14&lt;&gt;SUM(M14:Q14)</formula>
    </cfRule>
  </conditionalFormatting>
  <conditionalFormatting sqref="L14:L45">
    <cfRule type="expression" priority="6" dxfId="0">
      <formula>L14&lt;&gt;SUM(G14:K14)</formula>
    </cfRule>
  </conditionalFormatting>
  <dataValidations count="1">
    <dataValidation type="list" allowBlank="1" showInputMessage="1" showErrorMessage="1" sqref="B59:B62">
      <formula1>ModelQuest</formula1>
    </dataValidation>
  </dataValidations>
  <hyperlinks>
    <hyperlink ref="A3" location="Cntry!A1" display="Go to country metadata"/>
    <hyperlink ref="A1" location="'List of tables'!A9" display="'List of tables'!A9"/>
  </hyperlink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43" r:id="rId1"/>
  <headerFooter alignWithMargins="0">
    <oddHeader>&amp;LCDH&amp;C &amp;F&amp;R&amp;A</oddHeader>
    <oddFooter>&amp;CPage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1">
    <tabColor indexed="42"/>
    <pageSetUpPr fitToPage="1"/>
  </sheetPr>
  <dimension ref="A1:AD63"/>
  <sheetViews>
    <sheetView showGridLines="0" zoomScale="80" zoomScaleNormal="80" zoomScalePageLayoutView="0" workbookViewId="0" topLeftCell="A1">
      <selection activeCell="A2" sqref="A2"/>
    </sheetView>
  </sheetViews>
  <sheetFormatPr defaultColWidth="9.140625" defaultRowHeight="15" customHeight="1"/>
  <cols>
    <col min="1" max="1" width="29.28125" style="159" customWidth="1"/>
    <col min="2" max="8" width="12.7109375" style="159" customWidth="1"/>
    <col min="9" max="9" width="13.140625" style="159" customWidth="1"/>
    <col min="10" max="15" width="12.7109375" style="159" customWidth="1"/>
    <col min="16" max="16" width="13.140625" style="873" customWidth="1"/>
    <col min="17" max="22" width="12.7109375" style="873" customWidth="1"/>
    <col min="23" max="25" width="11.8515625" style="159" customWidth="1"/>
    <col min="26" max="26" width="12.7109375" style="159" customWidth="1"/>
    <col min="27" max="28" width="11.8515625" style="159" customWidth="1"/>
    <col min="29" max="16384" width="9.140625" style="159" customWidth="1"/>
  </cols>
  <sheetData>
    <row r="1" spans="1:22" s="790" customFormat="1" ht="12" customHeight="1">
      <c r="A1" s="18" t="s">
        <v>7</v>
      </c>
      <c r="P1" s="837"/>
      <c r="Q1" s="837"/>
      <c r="R1" s="837"/>
      <c r="S1" s="837"/>
      <c r="T1" s="837"/>
      <c r="U1" s="837"/>
      <c r="V1" s="837"/>
    </row>
    <row r="2" spans="1:22" s="790" customFormat="1" ht="12" customHeight="1">
      <c r="A2" s="20"/>
      <c r="P2" s="837"/>
      <c r="Q2" s="837"/>
      <c r="R2" s="837"/>
      <c r="S2" s="837"/>
      <c r="T2" s="837"/>
      <c r="U2" s="837"/>
      <c r="V2" s="837"/>
    </row>
    <row r="3" spans="1:22" s="790" customFormat="1" ht="12" customHeight="1">
      <c r="A3" s="20" t="s">
        <v>8</v>
      </c>
      <c r="P3" s="837"/>
      <c r="Q3" s="837"/>
      <c r="R3" s="837"/>
      <c r="S3" s="837"/>
      <c r="T3" s="837"/>
      <c r="U3" s="837"/>
      <c r="V3" s="837"/>
    </row>
    <row r="4" spans="1:30" ht="15" customHeight="1">
      <c r="A4" s="791" t="s">
        <v>254</v>
      </c>
      <c r="B4" s="791"/>
      <c r="C4" s="791"/>
      <c r="D4" s="791"/>
      <c r="E4" s="791"/>
      <c r="F4" s="791"/>
      <c r="G4" s="791"/>
      <c r="H4" s="791"/>
      <c r="I4" s="791"/>
      <c r="J4" s="791"/>
      <c r="K4" s="792"/>
      <c r="L4" s="792"/>
      <c r="M4" s="792"/>
      <c r="N4" s="792"/>
      <c r="O4" s="792"/>
      <c r="P4" s="838"/>
      <c r="Q4" s="838"/>
      <c r="R4" s="839"/>
      <c r="S4" s="839"/>
      <c r="T4" s="839"/>
      <c r="U4" s="839"/>
      <c r="V4" s="839"/>
      <c r="W4" s="792"/>
      <c r="X4" s="792"/>
      <c r="Y4" s="792"/>
      <c r="Z4" s="792"/>
      <c r="AA4" s="792"/>
      <c r="AB4" s="792"/>
      <c r="AC4" s="792"/>
      <c r="AD4" s="792"/>
    </row>
    <row r="5" spans="16:22" s="138" customFormat="1" ht="15" customHeight="1">
      <c r="P5" s="840"/>
      <c r="Q5" s="840"/>
      <c r="R5" s="840"/>
      <c r="S5" s="840"/>
      <c r="T5" s="840"/>
      <c r="U5" s="840"/>
      <c r="V5" s="840"/>
    </row>
    <row r="6" spans="1:30" s="138" customFormat="1" ht="15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841"/>
      <c r="Q6" s="841"/>
      <c r="R6" s="841"/>
      <c r="S6" s="841"/>
      <c r="T6" s="841"/>
      <c r="U6" s="841"/>
      <c r="V6" s="841"/>
      <c r="W6" s="231"/>
      <c r="X6" s="231"/>
      <c r="Y6" s="231"/>
      <c r="Z6" s="231"/>
      <c r="AA6" s="231"/>
      <c r="AB6" s="231"/>
      <c r="AC6" s="231"/>
      <c r="AD6" s="231"/>
    </row>
    <row r="7" spans="1:30" ht="15" customHeight="1">
      <c r="A7" s="793" t="s">
        <v>663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841"/>
      <c r="Q7" s="841"/>
      <c r="R7" s="841"/>
      <c r="S7" s="841"/>
      <c r="T7" s="841"/>
      <c r="U7" s="841"/>
      <c r="V7" s="841"/>
      <c r="W7" s="231"/>
      <c r="X7" s="231"/>
      <c r="Y7" s="231"/>
      <c r="Z7" s="231"/>
      <c r="AA7" s="231"/>
      <c r="AB7" s="231"/>
      <c r="AC7" s="231"/>
      <c r="AD7" s="231"/>
    </row>
    <row r="8" spans="1:30" ht="15" customHeight="1">
      <c r="A8" s="794" t="s">
        <v>308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841"/>
      <c r="Q8" s="841"/>
      <c r="R8" s="841"/>
      <c r="S8" s="841"/>
      <c r="T8" s="841"/>
      <c r="U8" s="841"/>
      <c r="V8" s="841"/>
      <c r="W8" s="231"/>
      <c r="X8" s="231"/>
      <c r="Y8" s="231"/>
      <c r="Z8" s="231"/>
      <c r="AA8" s="231"/>
      <c r="AB8" s="231"/>
      <c r="AC8" s="231"/>
      <c r="AD8" s="231"/>
    </row>
    <row r="9" spans="1:30" ht="15" customHeight="1">
      <c r="A9" s="231"/>
      <c r="B9" s="795" t="s">
        <v>34</v>
      </c>
      <c r="C9" s="842">
        <v>2009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841"/>
      <c r="Q9" s="841"/>
      <c r="R9" s="841"/>
      <c r="S9" s="841"/>
      <c r="T9" s="841"/>
      <c r="U9" s="841"/>
      <c r="V9" s="841"/>
      <c r="W9" s="231"/>
      <c r="X9" s="231"/>
      <c r="Y9" s="231"/>
      <c r="Z9" s="231"/>
      <c r="AA9" s="231"/>
      <c r="AB9" s="231"/>
      <c r="AC9" s="231"/>
      <c r="AD9" s="231"/>
    </row>
    <row r="10" spans="1:30" ht="15" customHeight="1">
      <c r="A10" s="797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841"/>
      <c r="Q10" s="841"/>
      <c r="R10" s="841"/>
      <c r="S10" s="841"/>
      <c r="T10" s="841"/>
      <c r="U10" s="841"/>
      <c r="V10" s="841"/>
      <c r="W10" s="231"/>
      <c r="X10" s="231"/>
      <c r="Y10" s="231"/>
      <c r="Z10" s="231"/>
      <c r="AA10" s="231"/>
      <c r="AB10" s="231"/>
      <c r="AC10" s="231"/>
      <c r="AD10" s="231"/>
    </row>
    <row r="11" spans="1:30" ht="19.5" customHeight="1">
      <c r="A11" s="843"/>
      <c r="B11" s="844" t="s">
        <v>297</v>
      </c>
      <c r="C11" s="800"/>
      <c r="D11" s="800"/>
      <c r="E11" s="800"/>
      <c r="F11" s="800"/>
      <c r="G11" s="800"/>
      <c r="H11" s="801"/>
      <c r="I11" s="844" t="s">
        <v>298</v>
      </c>
      <c r="J11" s="800"/>
      <c r="K11" s="800"/>
      <c r="L11" s="800"/>
      <c r="M11" s="800"/>
      <c r="N11" s="800"/>
      <c r="O11" s="801"/>
      <c r="P11" s="845" t="s">
        <v>738</v>
      </c>
      <c r="Q11" s="846"/>
      <c r="R11" s="846"/>
      <c r="S11" s="846"/>
      <c r="T11" s="846"/>
      <c r="U11" s="846"/>
      <c r="V11" s="847"/>
      <c r="W11" s="844" t="s">
        <v>690</v>
      </c>
      <c r="X11" s="800"/>
      <c r="Y11" s="800"/>
      <c r="Z11" s="800"/>
      <c r="AA11" s="800"/>
      <c r="AB11" s="800"/>
      <c r="AC11" s="801"/>
      <c r="AD11" s="231"/>
    </row>
    <row r="12" spans="1:30" ht="15" customHeight="1">
      <c r="A12" s="848"/>
      <c r="B12" s="849" t="s">
        <v>299</v>
      </c>
      <c r="C12" s="850"/>
      <c r="D12" s="850"/>
      <c r="E12" s="850"/>
      <c r="F12" s="850"/>
      <c r="G12" s="801"/>
      <c r="H12" s="851" t="s">
        <v>35</v>
      </c>
      <c r="I12" s="849" t="s">
        <v>299</v>
      </c>
      <c r="J12" s="850"/>
      <c r="K12" s="850"/>
      <c r="L12" s="850"/>
      <c r="M12" s="850"/>
      <c r="N12" s="850"/>
      <c r="O12" s="801"/>
      <c r="P12" s="852" t="s">
        <v>299</v>
      </c>
      <c r="Q12" s="853"/>
      <c r="R12" s="853"/>
      <c r="S12" s="853"/>
      <c r="T12" s="853"/>
      <c r="U12" s="853"/>
      <c r="V12" s="847"/>
      <c r="W12" s="849" t="s">
        <v>299</v>
      </c>
      <c r="X12" s="850"/>
      <c r="Y12" s="850"/>
      <c r="Z12" s="850"/>
      <c r="AA12" s="850"/>
      <c r="AB12" s="850"/>
      <c r="AC12" s="801"/>
      <c r="AD12" s="231"/>
    </row>
    <row r="13" spans="1:30" ht="43.5" customHeight="1">
      <c r="A13" s="854" t="s">
        <v>275</v>
      </c>
      <c r="B13" s="855" t="s">
        <v>300</v>
      </c>
      <c r="C13" s="856" t="s">
        <v>301</v>
      </c>
      <c r="D13" s="856" t="s">
        <v>302</v>
      </c>
      <c r="E13" s="804" t="s">
        <v>303</v>
      </c>
      <c r="F13" s="857" t="s">
        <v>746</v>
      </c>
      <c r="G13" s="858" t="s">
        <v>42</v>
      </c>
      <c r="H13" s="859" t="s">
        <v>304</v>
      </c>
      <c r="I13" s="855" t="s">
        <v>300</v>
      </c>
      <c r="J13" s="856" t="s">
        <v>301</v>
      </c>
      <c r="K13" s="856" t="s">
        <v>302</v>
      </c>
      <c r="L13" s="856" t="s">
        <v>689</v>
      </c>
      <c r="M13" s="804" t="s">
        <v>303</v>
      </c>
      <c r="N13" s="857" t="s">
        <v>746</v>
      </c>
      <c r="O13" s="858" t="s">
        <v>42</v>
      </c>
      <c r="P13" s="860" t="s">
        <v>300</v>
      </c>
      <c r="Q13" s="861" t="s">
        <v>301</v>
      </c>
      <c r="R13" s="861" t="s">
        <v>302</v>
      </c>
      <c r="S13" s="861" t="s">
        <v>689</v>
      </c>
      <c r="T13" s="805" t="s">
        <v>303</v>
      </c>
      <c r="U13" s="862" t="s">
        <v>746</v>
      </c>
      <c r="V13" s="863" t="s">
        <v>42</v>
      </c>
      <c r="W13" s="855" t="s">
        <v>300</v>
      </c>
      <c r="X13" s="856" t="s">
        <v>301</v>
      </c>
      <c r="Y13" s="856" t="s">
        <v>302</v>
      </c>
      <c r="Z13" s="856" t="s">
        <v>689</v>
      </c>
      <c r="AA13" s="804" t="s">
        <v>303</v>
      </c>
      <c r="AB13" s="857" t="s">
        <v>746</v>
      </c>
      <c r="AC13" s="858" t="s">
        <v>42</v>
      </c>
      <c r="AD13" s="231"/>
    </row>
    <row r="14" spans="1:30" s="876" customFormat="1" ht="18" customHeight="1">
      <c r="A14" s="874" t="s">
        <v>695</v>
      </c>
      <c r="B14" s="630">
        <v>58000</v>
      </c>
      <c r="C14" s="630">
        <v>52188</v>
      </c>
      <c r="D14" s="630">
        <v>50400</v>
      </c>
      <c r="E14" s="630">
        <v>60000</v>
      </c>
      <c r="F14" s="630">
        <v>53400</v>
      </c>
      <c r="G14" s="630"/>
      <c r="H14" s="630" t="s">
        <v>24</v>
      </c>
      <c r="I14" s="630">
        <v>54800</v>
      </c>
      <c r="J14" s="630">
        <v>50000</v>
      </c>
      <c r="K14" s="630">
        <v>48000</v>
      </c>
      <c r="L14" s="630">
        <v>36680</v>
      </c>
      <c r="M14" s="630">
        <v>54500</v>
      </c>
      <c r="N14" s="630">
        <v>42848</v>
      </c>
      <c r="O14" s="630"/>
      <c r="P14" s="630">
        <v>60000</v>
      </c>
      <c r="Q14" s="630">
        <v>52800</v>
      </c>
      <c r="R14" s="630">
        <v>50000</v>
      </c>
      <c r="S14" s="630">
        <v>38400</v>
      </c>
      <c r="T14" s="630">
        <v>50000</v>
      </c>
      <c r="U14" s="630">
        <v>50000</v>
      </c>
      <c r="V14" s="630"/>
      <c r="W14">
        <v>57000</v>
      </c>
      <c r="X14">
        <v>51640</v>
      </c>
      <c r="Y14">
        <v>50000</v>
      </c>
      <c r="Z14">
        <v>60000</v>
      </c>
      <c r="AA14">
        <v>37024</v>
      </c>
      <c r="AB14">
        <v>50000</v>
      </c>
      <c r="AC14" s="630"/>
      <c r="AD14" s="875"/>
    </row>
    <row r="15" spans="1:30" ht="15" customHeight="1">
      <c r="A15" s="817" t="s">
        <v>238</v>
      </c>
      <c r="B15" s="630">
        <v>57600</v>
      </c>
      <c r="C15" s="630">
        <v>50400</v>
      </c>
      <c r="D15" s="630">
        <v>50000</v>
      </c>
      <c r="E15" s="630">
        <v>54000</v>
      </c>
      <c r="F15" s="630">
        <v>48240</v>
      </c>
      <c r="G15" s="630">
        <v>52000</v>
      </c>
      <c r="H15" s="630" t="s">
        <v>24</v>
      </c>
      <c r="I15" s="630">
        <v>50000</v>
      </c>
      <c r="J15" s="630">
        <v>46100</v>
      </c>
      <c r="K15" s="630">
        <v>42000</v>
      </c>
      <c r="L15" s="630">
        <v>36336</v>
      </c>
      <c r="M15" s="630">
        <v>43200</v>
      </c>
      <c r="N15" s="630">
        <v>82000</v>
      </c>
      <c r="O15" s="630">
        <v>45600</v>
      </c>
      <c r="P15" s="630">
        <v>60000</v>
      </c>
      <c r="Q15" s="630">
        <v>48900</v>
      </c>
      <c r="R15" s="630">
        <v>45000</v>
      </c>
      <c r="S15" s="1080" t="s">
        <v>851</v>
      </c>
      <c r="T15" s="630">
        <v>45000</v>
      </c>
      <c r="U15" s="630">
        <v>51400</v>
      </c>
      <c r="V15" s="630">
        <v>48260</v>
      </c>
      <c r="W15" s="630">
        <v>55200</v>
      </c>
      <c r="X15" s="630">
        <v>50000</v>
      </c>
      <c r="Y15" s="630">
        <v>48948</v>
      </c>
      <c r="Z15" s="630">
        <v>36336</v>
      </c>
      <c r="AA15" s="630">
        <v>50200</v>
      </c>
      <c r="AB15" s="630">
        <v>50000</v>
      </c>
      <c r="AC15">
        <v>50000</v>
      </c>
      <c r="AD15" s="231"/>
    </row>
    <row r="16" spans="1:30" ht="15" customHeight="1">
      <c r="A16" s="817" t="s">
        <v>239</v>
      </c>
      <c r="B16" s="630">
        <v>60000</v>
      </c>
      <c r="C16" s="630">
        <v>57000</v>
      </c>
      <c r="D16" s="630">
        <v>51600</v>
      </c>
      <c r="E16" s="630">
        <v>52800</v>
      </c>
      <c r="F16" s="630">
        <v>52388</v>
      </c>
      <c r="G16" s="630">
        <v>55000</v>
      </c>
      <c r="H16" s="630" t="s">
        <v>24</v>
      </c>
      <c r="I16" s="630">
        <v>60136</v>
      </c>
      <c r="J16" s="630">
        <v>55180</v>
      </c>
      <c r="K16" s="630">
        <v>48500</v>
      </c>
      <c r="L16" s="1080" t="s">
        <v>851</v>
      </c>
      <c r="M16" s="630">
        <v>52000</v>
      </c>
      <c r="N16" s="1080" t="s">
        <v>851</v>
      </c>
      <c r="O16" s="630">
        <v>56924</v>
      </c>
      <c r="P16" s="630">
        <v>60000</v>
      </c>
      <c r="Q16" s="1080" t="s">
        <v>851</v>
      </c>
      <c r="R16" s="630">
        <v>50000</v>
      </c>
      <c r="S16" s="1080" t="s">
        <v>851</v>
      </c>
      <c r="T16" s="1080" t="s">
        <v>851</v>
      </c>
      <c r="U16" s="630">
        <v>43200</v>
      </c>
      <c r="V16" s="630">
        <v>53500</v>
      </c>
      <c r="W16" s="630">
        <v>60000</v>
      </c>
      <c r="X16" s="630">
        <v>57000</v>
      </c>
      <c r="Y16" s="630">
        <v>51000</v>
      </c>
      <c r="Z16" s="1080" t="s">
        <v>851</v>
      </c>
      <c r="AA16" s="630">
        <v>52400</v>
      </c>
      <c r="AB16" s="630">
        <v>51976</v>
      </c>
      <c r="AC16">
        <v>55000</v>
      </c>
      <c r="AD16" s="231"/>
    </row>
    <row r="17" spans="1:30" ht="15" customHeight="1">
      <c r="A17" s="817" t="s">
        <v>240</v>
      </c>
      <c r="B17" s="630">
        <v>55000</v>
      </c>
      <c r="C17" s="630">
        <v>52376</v>
      </c>
      <c r="D17" s="630">
        <v>50088</v>
      </c>
      <c r="E17" s="630">
        <v>100000</v>
      </c>
      <c r="F17" s="630">
        <v>66000</v>
      </c>
      <c r="G17" s="630">
        <v>57928</v>
      </c>
      <c r="H17" s="630" t="s">
        <v>24</v>
      </c>
      <c r="I17" s="630">
        <v>51600</v>
      </c>
      <c r="J17" s="630">
        <v>48720</v>
      </c>
      <c r="K17" s="630">
        <v>54000</v>
      </c>
      <c r="L17" s="1080" t="s">
        <v>851</v>
      </c>
      <c r="M17" s="630">
        <v>90000</v>
      </c>
      <c r="N17" s="630">
        <v>42000</v>
      </c>
      <c r="O17" s="630">
        <v>55000</v>
      </c>
      <c r="P17" s="630">
        <v>54000</v>
      </c>
      <c r="Q17" s="1080" t="s">
        <v>851</v>
      </c>
      <c r="R17" s="630">
        <v>54000</v>
      </c>
      <c r="S17" s="1080" t="s">
        <v>851</v>
      </c>
      <c r="T17" s="630">
        <v>92496</v>
      </c>
      <c r="U17" s="630">
        <v>50400</v>
      </c>
      <c r="V17" s="630">
        <v>54000</v>
      </c>
      <c r="W17" s="630">
        <v>54648</v>
      </c>
      <c r="X17" s="630">
        <v>50000</v>
      </c>
      <c r="Y17" s="630">
        <v>50480</v>
      </c>
      <c r="Z17" s="630">
        <v>25000</v>
      </c>
      <c r="AA17" s="630">
        <v>99200</v>
      </c>
      <c r="AB17" s="630">
        <v>50200</v>
      </c>
      <c r="AC17">
        <v>57000</v>
      </c>
      <c r="AD17" s="231"/>
    </row>
    <row r="18" spans="1:30" ht="15" customHeight="1">
      <c r="A18" s="817" t="s">
        <v>241</v>
      </c>
      <c r="B18" s="630">
        <v>55000</v>
      </c>
      <c r="C18" s="630">
        <v>50000</v>
      </c>
      <c r="D18" s="630">
        <v>52500</v>
      </c>
      <c r="E18" s="630">
        <v>67496</v>
      </c>
      <c r="F18" s="1080" t="s">
        <v>851</v>
      </c>
      <c r="G18" s="630">
        <v>54000</v>
      </c>
      <c r="H18" s="630" t="s">
        <v>24</v>
      </c>
      <c r="I18" s="630">
        <v>51872</v>
      </c>
      <c r="J18" s="630">
        <v>47000</v>
      </c>
      <c r="K18" s="630">
        <v>50000</v>
      </c>
      <c r="L18" s="1080" t="s">
        <v>851</v>
      </c>
      <c r="M18" s="630">
        <v>50000</v>
      </c>
      <c r="N18" s="1080" t="s">
        <v>851</v>
      </c>
      <c r="O18" s="630">
        <v>50000</v>
      </c>
      <c r="P18" s="630">
        <v>58500</v>
      </c>
      <c r="Q18" s="1080" t="s">
        <v>851</v>
      </c>
      <c r="R18" s="1080" t="s">
        <v>851</v>
      </c>
      <c r="S18" s="1080" t="s">
        <v>851</v>
      </c>
      <c r="T18" s="1080" t="s">
        <v>851</v>
      </c>
      <c r="U18" s="1080" t="s">
        <v>851</v>
      </c>
      <c r="V18" s="630">
        <v>58500</v>
      </c>
      <c r="W18" s="630">
        <v>54500</v>
      </c>
      <c r="X18" s="630">
        <v>48264</v>
      </c>
      <c r="Y18" s="630">
        <v>52000</v>
      </c>
      <c r="Z18" s="1080" t="s">
        <v>851</v>
      </c>
      <c r="AA18" s="630">
        <v>55000</v>
      </c>
      <c r="AB18" s="630">
        <v>97496</v>
      </c>
      <c r="AC18">
        <v>52600</v>
      </c>
      <c r="AD18" s="231"/>
    </row>
    <row r="19" spans="1:30" ht="15" customHeight="1">
      <c r="A19" s="817" t="s">
        <v>242</v>
      </c>
      <c r="B19" s="630">
        <v>62748</v>
      </c>
      <c r="C19" s="630">
        <v>56000</v>
      </c>
      <c r="D19" s="630">
        <v>54000</v>
      </c>
      <c r="E19" s="630">
        <v>48000</v>
      </c>
      <c r="F19" s="630">
        <v>57000</v>
      </c>
      <c r="G19" s="630">
        <v>54000</v>
      </c>
      <c r="H19" s="630" t="s">
        <v>24</v>
      </c>
      <c r="I19" s="630">
        <v>72400</v>
      </c>
      <c r="J19" s="630">
        <v>55000</v>
      </c>
      <c r="K19" s="630">
        <v>53000</v>
      </c>
      <c r="L19" s="1080" t="s">
        <v>851</v>
      </c>
      <c r="M19" s="630">
        <v>44400</v>
      </c>
      <c r="N19" s="630">
        <v>32000</v>
      </c>
      <c r="O19" s="630">
        <v>53000</v>
      </c>
      <c r="P19" s="630">
        <v>35448</v>
      </c>
      <c r="Q19" s="630">
        <v>52000</v>
      </c>
      <c r="R19" s="630">
        <v>57600</v>
      </c>
      <c r="S19" s="1080" t="s">
        <v>851</v>
      </c>
      <c r="T19" s="630">
        <v>45748</v>
      </c>
      <c r="U19" s="630">
        <v>72000</v>
      </c>
      <c r="V19" s="630">
        <v>54000</v>
      </c>
      <c r="W19" s="630">
        <v>65000</v>
      </c>
      <c r="X19" s="630">
        <v>55000</v>
      </c>
      <c r="Y19" s="630">
        <v>54000</v>
      </c>
      <c r="Z19" s="1080" t="s">
        <v>851</v>
      </c>
      <c r="AA19" s="630">
        <v>47400</v>
      </c>
      <c r="AB19" s="630">
        <v>51848</v>
      </c>
      <c r="AC19">
        <v>54000</v>
      </c>
      <c r="AD19" s="231"/>
    </row>
    <row r="20" spans="1:30" ht="15" customHeight="1">
      <c r="A20" s="817" t="s">
        <v>243</v>
      </c>
      <c r="B20" s="630">
        <v>42000</v>
      </c>
      <c r="C20" s="630">
        <v>54000</v>
      </c>
      <c r="D20" s="630">
        <v>50000</v>
      </c>
      <c r="E20" s="630">
        <v>43000</v>
      </c>
      <c r="F20" s="1080" t="s">
        <v>851</v>
      </c>
      <c r="G20" s="630">
        <v>50000</v>
      </c>
      <c r="H20" s="630" t="s">
        <v>24</v>
      </c>
      <c r="I20" s="630">
        <v>43496</v>
      </c>
      <c r="J20" s="630">
        <v>45280</v>
      </c>
      <c r="K20" s="630">
        <v>50000</v>
      </c>
      <c r="L20" s="630">
        <v>40000</v>
      </c>
      <c r="M20" s="630">
        <v>24000</v>
      </c>
      <c r="N20" s="630">
        <v>26800</v>
      </c>
      <c r="O20" s="630">
        <v>45500</v>
      </c>
      <c r="P20" s="1080" t="s">
        <v>851</v>
      </c>
      <c r="Q20" s="1080" t="s">
        <v>851</v>
      </c>
      <c r="R20" s="630">
        <v>48000</v>
      </c>
      <c r="S20" s="1080" t="s">
        <v>851</v>
      </c>
      <c r="T20" s="1080" t="s">
        <v>851</v>
      </c>
      <c r="U20" s="630">
        <v>27000</v>
      </c>
      <c r="V20" s="630">
        <v>45000</v>
      </c>
      <c r="W20" s="630">
        <v>43496</v>
      </c>
      <c r="X20" s="630">
        <v>50000</v>
      </c>
      <c r="Y20" s="630">
        <v>50000</v>
      </c>
      <c r="Z20" s="630">
        <v>38256</v>
      </c>
      <c r="AA20" s="630">
        <v>42600</v>
      </c>
      <c r="AB20" s="630">
        <v>26900</v>
      </c>
      <c r="AC20">
        <v>48096</v>
      </c>
      <c r="AD20" s="231"/>
    </row>
    <row r="21" spans="1:30" ht="15" customHeight="1">
      <c r="A21" s="865" t="s">
        <v>244</v>
      </c>
      <c r="B21" s="630">
        <v>60000</v>
      </c>
      <c r="C21" s="630">
        <v>68432</v>
      </c>
      <c r="D21" s="630">
        <v>50000</v>
      </c>
      <c r="E21" s="630">
        <v>70000</v>
      </c>
      <c r="F21" s="1080" t="s">
        <v>851</v>
      </c>
      <c r="G21" s="630">
        <v>53900</v>
      </c>
      <c r="H21" s="630" t="s">
        <v>24</v>
      </c>
      <c r="I21" s="630">
        <v>51500</v>
      </c>
      <c r="J21" s="1080" t="s">
        <v>851</v>
      </c>
      <c r="K21" s="630">
        <v>66000</v>
      </c>
      <c r="L21" s="1080" t="s">
        <v>851</v>
      </c>
      <c r="M21" s="630">
        <v>51600</v>
      </c>
      <c r="N21" s="1080" t="s">
        <v>851</v>
      </c>
      <c r="O21" s="630">
        <v>55000</v>
      </c>
      <c r="P21" s="1080" t="s">
        <v>851</v>
      </c>
      <c r="Q21" s="1080" t="s">
        <v>851</v>
      </c>
      <c r="R21" s="630">
        <v>50000</v>
      </c>
      <c r="S21" s="1080" t="s">
        <v>851</v>
      </c>
      <c r="T21" s="1080" t="s">
        <v>851</v>
      </c>
      <c r="U21" s="630">
        <v>43000</v>
      </c>
      <c r="V21" s="630">
        <v>50200</v>
      </c>
      <c r="W21" s="630">
        <v>60000</v>
      </c>
      <c r="X21" s="630">
        <v>64864</v>
      </c>
      <c r="Y21" s="630">
        <v>50000</v>
      </c>
      <c r="Z21" s="1080" t="s">
        <v>851</v>
      </c>
      <c r="AA21" s="630">
        <v>60104</v>
      </c>
      <c r="AB21" s="630">
        <v>43000</v>
      </c>
      <c r="AC21">
        <v>53900</v>
      </c>
      <c r="AD21" s="231"/>
    </row>
    <row r="22" spans="1:30" ht="25.5">
      <c r="A22" s="866" t="s">
        <v>305</v>
      </c>
      <c r="B22" s="1064">
        <v>60000</v>
      </c>
      <c r="C22" s="1064">
        <v>54000</v>
      </c>
      <c r="D22" s="1064">
        <v>51600</v>
      </c>
      <c r="E22" s="1064">
        <v>65000</v>
      </c>
      <c r="F22" s="1064">
        <v>57000</v>
      </c>
      <c r="G22" s="630"/>
      <c r="H22" s="630" t="s">
        <v>24</v>
      </c>
      <c r="I22" s="1064">
        <v>60000</v>
      </c>
      <c r="J22" s="1064">
        <v>54000</v>
      </c>
      <c r="K22" s="1064">
        <v>52748</v>
      </c>
      <c r="L22" s="1064">
        <v>40000</v>
      </c>
      <c r="M22" s="1064">
        <v>69440</v>
      </c>
      <c r="N22" s="1064">
        <v>71000</v>
      </c>
      <c r="O22" s="630"/>
      <c r="P22" s="1064">
        <v>60000</v>
      </c>
      <c r="Q22" s="1064">
        <v>60000</v>
      </c>
      <c r="R22" s="1064">
        <v>50400</v>
      </c>
      <c r="S22" s="1080" t="s">
        <v>851</v>
      </c>
      <c r="T22" s="1064">
        <v>60000</v>
      </c>
      <c r="U22" s="1064">
        <v>54000</v>
      </c>
      <c r="V22" s="630"/>
      <c r="W22">
        <v>60000</v>
      </c>
      <c r="X22">
        <v>54000</v>
      </c>
      <c r="Y22">
        <v>51600</v>
      </c>
      <c r="Z22">
        <v>64500</v>
      </c>
      <c r="AA22">
        <v>40000</v>
      </c>
      <c r="AB22">
        <v>55000</v>
      </c>
      <c r="AC22" s="630"/>
      <c r="AD22" s="231"/>
    </row>
    <row r="23" spans="1:30" ht="15" customHeight="1">
      <c r="A23" s="867" t="s">
        <v>238</v>
      </c>
      <c r="B23" s="630">
        <v>59500</v>
      </c>
      <c r="C23" s="630">
        <v>52000</v>
      </c>
      <c r="D23" s="630">
        <v>50000</v>
      </c>
      <c r="E23" s="630">
        <v>54000</v>
      </c>
      <c r="F23" s="630">
        <v>54240</v>
      </c>
      <c r="G23" s="630">
        <v>53424</v>
      </c>
      <c r="H23" s="630" t="s">
        <v>24</v>
      </c>
      <c r="I23" s="1064">
        <v>55000</v>
      </c>
      <c r="J23" s="1064">
        <v>50000</v>
      </c>
      <c r="K23" s="1064">
        <v>45600</v>
      </c>
      <c r="L23" s="1064">
        <v>40000</v>
      </c>
      <c r="M23" s="1064">
        <v>56640</v>
      </c>
      <c r="N23" s="1064">
        <v>88496</v>
      </c>
      <c r="O23" s="630">
        <v>50000</v>
      </c>
      <c r="P23" s="1064">
        <v>60000</v>
      </c>
      <c r="Q23" s="1064">
        <v>55000</v>
      </c>
      <c r="R23" s="1064">
        <v>45900</v>
      </c>
      <c r="S23" s="1080" t="s">
        <v>851</v>
      </c>
      <c r="T23" s="1080" t="s">
        <v>851</v>
      </c>
      <c r="U23" s="1064">
        <v>52000</v>
      </c>
      <c r="V23" s="1064">
        <v>54000</v>
      </c>
      <c r="W23" s="630">
        <v>58676</v>
      </c>
      <c r="X23" s="630">
        <v>52000</v>
      </c>
      <c r="Y23" s="630">
        <v>50000</v>
      </c>
      <c r="Z23" s="630">
        <v>42500</v>
      </c>
      <c r="AA23" s="630">
        <v>54000</v>
      </c>
      <c r="AB23" s="630">
        <v>54500</v>
      </c>
      <c r="AC23">
        <v>53000</v>
      </c>
      <c r="AD23" s="231"/>
    </row>
    <row r="24" spans="1:30" ht="15" customHeight="1">
      <c r="A24" s="867" t="s">
        <v>239</v>
      </c>
      <c r="B24" s="630">
        <v>60000</v>
      </c>
      <c r="C24" s="630">
        <v>59500</v>
      </c>
      <c r="D24" s="630">
        <v>51800</v>
      </c>
      <c r="E24" s="630">
        <v>52500</v>
      </c>
      <c r="F24" s="630">
        <v>52388</v>
      </c>
      <c r="G24" s="630">
        <v>56000</v>
      </c>
      <c r="H24" s="630" t="s">
        <v>24</v>
      </c>
      <c r="I24" s="1064">
        <v>60636</v>
      </c>
      <c r="J24" s="1064">
        <v>56000</v>
      </c>
      <c r="K24" s="1064">
        <v>51000</v>
      </c>
      <c r="L24" s="1080" t="s">
        <v>851</v>
      </c>
      <c r="M24" s="1064">
        <v>58500</v>
      </c>
      <c r="N24" s="1080" t="s">
        <v>851</v>
      </c>
      <c r="O24" s="630">
        <v>60000</v>
      </c>
      <c r="P24" s="1064">
        <v>60000</v>
      </c>
      <c r="Q24" s="1080" t="s">
        <v>851</v>
      </c>
      <c r="R24" s="1064">
        <v>51500</v>
      </c>
      <c r="S24" s="1080" t="s">
        <v>851</v>
      </c>
      <c r="T24" s="1080" t="s">
        <v>851</v>
      </c>
      <c r="U24" s="1080" t="s">
        <v>851</v>
      </c>
      <c r="V24" s="1064">
        <v>54000</v>
      </c>
      <c r="W24" s="630">
        <v>60000</v>
      </c>
      <c r="X24" s="630">
        <v>60000</v>
      </c>
      <c r="Y24" s="630">
        <v>51600</v>
      </c>
      <c r="Z24" s="1080" t="s">
        <v>851</v>
      </c>
      <c r="AA24" s="630">
        <v>54000</v>
      </c>
      <c r="AB24" s="630">
        <v>52388</v>
      </c>
      <c r="AC24">
        <v>57000</v>
      </c>
      <c r="AD24" s="231"/>
    </row>
    <row r="25" spans="1:30" ht="15" customHeight="1">
      <c r="A25" s="867" t="s">
        <v>240</v>
      </c>
      <c r="B25" s="630">
        <v>60000</v>
      </c>
      <c r="C25" s="630">
        <v>46188</v>
      </c>
      <c r="D25" s="630">
        <v>51296</v>
      </c>
      <c r="E25" s="630">
        <v>100000</v>
      </c>
      <c r="F25" s="630">
        <v>72500</v>
      </c>
      <c r="G25" s="630">
        <v>61200</v>
      </c>
      <c r="H25" s="630" t="s">
        <v>24</v>
      </c>
      <c r="I25" s="1064">
        <v>42000</v>
      </c>
      <c r="J25" s="1064">
        <v>60000</v>
      </c>
      <c r="K25" s="1064">
        <v>54000</v>
      </c>
      <c r="L25" s="1080" t="s">
        <v>851</v>
      </c>
      <c r="M25" s="1064">
        <v>100000</v>
      </c>
      <c r="N25" s="1080" t="s">
        <v>851</v>
      </c>
      <c r="O25" s="630">
        <v>63584</v>
      </c>
      <c r="P25" s="1064">
        <v>65000</v>
      </c>
      <c r="Q25" s="1080" t="s">
        <v>851</v>
      </c>
      <c r="R25" s="1064">
        <v>54000</v>
      </c>
      <c r="S25" s="1080" t="s">
        <v>851</v>
      </c>
      <c r="T25" s="1064">
        <v>100000</v>
      </c>
      <c r="U25" s="1064">
        <v>55000</v>
      </c>
      <c r="V25" s="1064">
        <v>60000</v>
      </c>
      <c r="W25" s="630">
        <v>60000</v>
      </c>
      <c r="X25" s="630">
        <v>53188</v>
      </c>
      <c r="Y25" s="630">
        <v>53000</v>
      </c>
      <c r="Z25" s="1080" t="s">
        <v>851</v>
      </c>
      <c r="AA25" s="630">
        <v>100000</v>
      </c>
      <c r="AB25" s="630">
        <v>55000</v>
      </c>
      <c r="AC25">
        <v>61200</v>
      </c>
      <c r="AD25" s="231"/>
    </row>
    <row r="26" spans="1:30" ht="15" customHeight="1">
      <c r="A26" s="867" t="s">
        <v>241</v>
      </c>
      <c r="B26" s="630">
        <v>55552</v>
      </c>
      <c r="C26" s="630">
        <v>50000</v>
      </c>
      <c r="D26" s="630">
        <v>55000</v>
      </c>
      <c r="E26" s="1080" t="s">
        <v>851</v>
      </c>
      <c r="F26" s="1080" t="s">
        <v>851</v>
      </c>
      <c r="G26" s="630">
        <v>55000</v>
      </c>
      <c r="H26" s="630" t="s">
        <v>24</v>
      </c>
      <c r="I26" s="1064">
        <v>60000</v>
      </c>
      <c r="J26" s="1064">
        <v>51132</v>
      </c>
      <c r="K26" s="1064">
        <v>60000</v>
      </c>
      <c r="L26" s="1080" t="s">
        <v>851</v>
      </c>
      <c r="M26" s="1080" t="s">
        <v>851</v>
      </c>
      <c r="N26" s="1080" t="s">
        <v>851</v>
      </c>
      <c r="O26" s="630">
        <v>60000</v>
      </c>
      <c r="P26" s="1080" t="s">
        <v>851</v>
      </c>
      <c r="Q26" s="1080" t="s">
        <v>851</v>
      </c>
      <c r="R26" s="1080" t="s">
        <v>851</v>
      </c>
      <c r="S26" s="1080" t="s">
        <v>851</v>
      </c>
      <c r="T26" s="1080" t="s">
        <v>851</v>
      </c>
      <c r="U26" s="1080" t="s">
        <v>851</v>
      </c>
      <c r="V26" s="1064">
        <v>56000</v>
      </c>
      <c r="W26" s="630">
        <v>58000</v>
      </c>
      <c r="X26" s="630">
        <v>50000</v>
      </c>
      <c r="Y26" s="630">
        <v>55000</v>
      </c>
      <c r="Z26" s="1080" t="s">
        <v>851</v>
      </c>
      <c r="AA26" s="630">
        <v>55000</v>
      </c>
      <c r="AB26" s="630">
        <v>97496</v>
      </c>
      <c r="AC26">
        <v>55000</v>
      </c>
      <c r="AD26" s="231"/>
    </row>
    <row r="27" spans="1:30" ht="15" customHeight="1">
      <c r="A27" s="867" t="s">
        <v>242</v>
      </c>
      <c r="B27" s="630">
        <v>72000</v>
      </c>
      <c r="C27" s="630">
        <v>58000</v>
      </c>
      <c r="D27" s="630">
        <v>55000</v>
      </c>
      <c r="E27" s="630">
        <v>57500</v>
      </c>
      <c r="F27" s="630">
        <v>60000</v>
      </c>
      <c r="G27" s="630">
        <v>56000</v>
      </c>
      <c r="H27" s="630" t="s">
        <v>24</v>
      </c>
      <c r="I27" s="1064">
        <v>77968</v>
      </c>
      <c r="J27" s="1064">
        <v>57096</v>
      </c>
      <c r="K27" s="1064">
        <v>60000</v>
      </c>
      <c r="L27" s="1080" t="s">
        <v>851</v>
      </c>
      <c r="M27" s="1080" t="s">
        <v>851</v>
      </c>
      <c r="N27" s="1064">
        <v>30000</v>
      </c>
      <c r="O27" s="630">
        <v>60000</v>
      </c>
      <c r="P27" s="1064">
        <v>35448</v>
      </c>
      <c r="Q27" s="1080" t="s">
        <v>851</v>
      </c>
      <c r="R27" s="1064">
        <v>60000</v>
      </c>
      <c r="S27" s="1080" t="s">
        <v>851</v>
      </c>
      <c r="T27" s="1080" t="s">
        <v>851</v>
      </c>
      <c r="U27" s="1064">
        <v>96000</v>
      </c>
      <c r="V27" s="1064">
        <v>60000</v>
      </c>
      <c r="W27" s="630">
        <v>72000</v>
      </c>
      <c r="X27" s="630">
        <v>58000</v>
      </c>
      <c r="Y27" s="630">
        <v>55000</v>
      </c>
      <c r="Z27" s="1080" t="s">
        <v>851</v>
      </c>
      <c r="AA27" s="630">
        <v>57500</v>
      </c>
      <c r="AB27" s="630">
        <v>60000</v>
      </c>
      <c r="AC27">
        <v>57896</v>
      </c>
      <c r="AD27" s="231"/>
    </row>
    <row r="28" spans="1:30" ht="15" customHeight="1">
      <c r="A28" s="867" t="s">
        <v>243</v>
      </c>
      <c r="B28" s="630">
        <v>46008</v>
      </c>
      <c r="C28" s="630">
        <v>56424</v>
      </c>
      <c r="D28" s="630">
        <v>50000</v>
      </c>
      <c r="E28" s="630">
        <v>43000</v>
      </c>
      <c r="F28" s="1080" t="s">
        <v>851</v>
      </c>
      <c r="G28" s="630">
        <v>50000</v>
      </c>
      <c r="H28" s="630" t="s">
        <v>24</v>
      </c>
      <c r="I28" s="1064">
        <v>41936</v>
      </c>
      <c r="J28" s="1064">
        <v>48000</v>
      </c>
      <c r="K28" s="1064">
        <v>54000</v>
      </c>
      <c r="L28" s="1064">
        <v>42000</v>
      </c>
      <c r="M28" s="1080" t="s">
        <v>851</v>
      </c>
      <c r="N28" s="1080" t="s">
        <v>851</v>
      </c>
      <c r="O28" s="630">
        <v>50000</v>
      </c>
      <c r="P28" s="1080" t="s">
        <v>851</v>
      </c>
      <c r="Q28" s="1080" t="s">
        <v>851</v>
      </c>
      <c r="R28" s="1064">
        <v>50000</v>
      </c>
      <c r="S28" s="1080" t="s">
        <v>851</v>
      </c>
      <c r="T28" s="1080" t="s">
        <v>851</v>
      </c>
      <c r="U28" s="1064">
        <v>43500</v>
      </c>
      <c r="V28" s="1064">
        <v>45000</v>
      </c>
      <c r="W28" s="630">
        <v>44248</v>
      </c>
      <c r="X28" s="630">
        <v>53000</v>
      </c>
      <c r="Y28" s="630">
        <v>50000</v>
      </c>
      <c r="Z28" s="630">
        <v>42000</v>
      </c>
      <c r="AA28" s="630">
        <v>43000</v>
      </c>
      <c r="AB28" s="630">
        <v>43500</v>
      </c>
      <c r="AC28">
        <v>50000</v>
      </c>
      <c r="AD28" s="231"/>
    </row>
    <row r="29" spans="1:30" ht="15" customHeight="1">
      <c r="A29" s="868" t="s">
        <v>244</v>
      </c>
      <c r="B29" s="630">
        <v>60000</v>
      </c>
      <c r="C29" s="1080" t="s">
        <v>851</v>
      </c>
      <c r="D29" s="630">
        <v>50880</v>
      </c>
      <c r="E29" s="630">
        <v>70000</v>
      </c>
      <c r="F29" s="1080" t="s">
        <v>851</v>
      </c>
      <c r="G29" s="630">
        <v>58000</v>
      </c>
      <c r="H29" s="630" t="s">
        <v>24</v>
      </c>
      <c r="I29" s="1080" t="s">
        <v>851</v>
      </c>
      <c r="J29" s="1080" t="s">
        <v>851</v>
      </c>
      <c r="K29" s="1064">
        <v>73000</v>
      </c>
      <c r="L29" s="1080" t="s">
        <v>851</v>
      </c>
      <c r="M29" s="1080" t="s">
        <v>851</v>
      </c>
      <c r="N29" s="1080" t="s">
        <v>851</v>
      </c>
      <c r="O29" s="630">
        <v>66000</v>
      </c>
      <c r="P29" s="1080" t="s">
        <v>851</v>
      </c>
      <c r="Q29" s="1080" t="s">
        <v>851</v>
      </c>
      <c r="R29" s="1064">
        <v>50000</v>
      </c>
      <c r="S29" s="1080" t="s">
        <v>851</v>
      </c>
      <c r="T29" s="1080" t="s">
        <v>851</v>
      </c>
      <c r="U29" s="1064">
        <v>42000</v>
      </c>
      <c r="V29" s="1064">
        <v>50200</v>
      </c>
      <c r="W29" s="630">
        <v>60000</v>
      </c>
      <c r="X29" s="630">
        <v>64864</v>
      </c>
      <c r="Y29" s="630">
        <v>50940</v>
      </c>
      <c r="Z29" s="1080" t="s">
        <v>851</v>
      </c>
      <c r="AA29" s="630">
        <v>70000</v>
      </c>
      <c r="AB29" s="630">
        <v>42000</v>
      </c>
      <c r="AC29">
        <v>56000</v>
      </c>
      <c r="AD29" s="231"/>
    </row>
    <row r="30" spans="1:30" ht="25.5">
      <c r="A30" s="866" t="s">
        <v>306</v>
      </c>
      <c r="B30" s="1064">
        <v>52200</v>
      </c>
      <c r="C30" s="1064">
        <v>48672</v>
      </c>
      <c r="D30" s="1064">
        <v>49160</v>
      </c>
      <c r="E30" s="1064">
        <v>57000</v>
      </c>
      <c r="F30" s="1064">
        <v>48600</v>
      </c>
      <c r="G30" s="630"/>
      <c r="H30" s="630" t="s">
        <v>24</v>
      </c>
      <c r="I30" s="1064">
        <v>49800</v>
      </c>
      <c r="J30" s="1064">
        <v>43000</v>
      </c>
      <c r="K30" s="1064">
        <v>43100</v>
      </c>
      <c r="L30" s="1064">
        <v>31000</v>
      </c>
      <c r="M30" s="1064">
        <v>44400</v>
      </c>
      <c r="N30" s="1064">
        <v>35000</v>
      </c>
      <c r="O30" s="630"/>
      <c r="P30" s="1064">
        <v>52500</v>
      </c>
      <c r="Q30" s="1064">
        <v>40000</v>
      </c>
      <c r="R30" s="1064">
        <v>48000</v>
      </c>
      <c r="S30" s="1064">
        <v>38400</v>
      </c>
      <c r="T30" s="1064">
        <v>37496</v>
      </c>
      <c r="U30" s="1064">
        <v>41760</v>
      </c>
      <c r="V30" s="630"/>
      <c r="W30">
        <v>51600</v>
      </c>
      <c r="X30">
        <v>45000</v>
      </c>
      <c r="Y30">
        <v>48000</v>
      </c>
      <c r="Z30">
        <v>50460</v>
      </c>
      <c r="AA30">
        <v>32000</v>
      </c>
      <c r="AB30">
        <v>44500</v>
      </c>
      <c r="AC30" s="630"/>
      <c r="AD30" s="231"/>
    </row>
    <row r="31" spans="1:30" ht="15" customHeight="1">
      <c r="A31" s="867" t="s">
        <v>238</v>
      </c>
      <c r="B31" s="1064">
        <v>53500</v>
      </c>
      <c r="C31" s="1064">
        <v>46000</v>
      </c>
      <c r="D31" s="1064">
        <v>48000</v>
      </c>
      <c r="E31" s="1064">
        <v>53556</v>
      </c>
      <c r="F31" s="1064">
        <v>46500</v>
      </c>
      <c r="G31" s="630">
        <v>49648</v>
      </c>
      <c r="H31" s="630" t="s">
        <v>24</v>
      </c>
      <c r="I31" s="1064">
        <v>47148</v>
      </c>
      <c r="J31" s="1064">
        <v>41000</v>
      </c>
      <c r="K31" s="1064">
        <v>39480</v>
      </c>
      <c r="L31" s="1064">
        <v>34500</v>
      </c>
      <c r="M31" s="1064">
        <v>37200</v>
      </c>
      <c r="N31" s="1064">
        <v>36000</v>
      </c>
      <c r="O31" s="630">
        <v>42000</v>
      </c>
      <c r="P31" s="1064">
        <v>51000</v>
      </c>
      <c r="Q31" s="1064">
        <v>40000</v>
      </c>
      <c r="R31" s="1064">
        <v>40000</v>
      </c>
      <c r="S31" s="1080" t="s">
        <v>851</v>
      </c>
      <c r="T31" s="1080" t="s">
        <v>851</v>
      </c>
      <c r="U31" s="1064">
        <v>46400</v>
      </c>
      <c r="V31" s="1064">
        <v>41000</v>
      </c>
      <c r="W31" s="1064">
        <v>50000</v>
      </c>
      <c r="X31" s="1064">
        <v>42000</v>
      </c>
      <c r="Y31" s="1064">
        <v>45600</v>
      </c>
      <c r="Z31" s="1064">
        <v>33000</v>
      </c>
      <c r="AA31" s="1064">
        <v>45660</v>
      </c>
      <c r="AB31" s="1064">
        <v>45000</v>
      </c>
      <c r="AC31">
        <v>46748</v>
      </c>
      <c r="AD31" s="231"/>
    </row>
    <row r="32" spans="1:30" ht="15" customHeight="1">
      <c r="A32" s="867" t="s">
        <v>239</v>
      </c>
      <c r="B32" s="1064">
        <v>52800</v>
      </c>
      <c r="C32" s="1064">
        <v>48988</v>
      </c>
      <c r="D32" s="1064">
        <v>50000</v>
      </c>
      <c r="E32" s="1064">
        <v>52800</v>
      </c>
      <c r="F32" s="1080" t="s">
        <v>851</v>
      </c>
      <c r="G32" s="630">
        <v>51600</v>
      </c>
      <c r="H32" s="630" t="s">
        <v>24</v>
      </c>
      <c r="I32" s="1064">
        <v>60000</v>
      </c>
      <c r="J32" s="1080" t="s">
        <v>851</v>
      </c>
      <c r="K32" s="1064">
        <v>43200</v>
      </c>
      <c r="L32" s="1080" t="s">
        <v>851</v>
      </c>
      <c r="M32" s="1080" t="s">
        <v>851</v>
      </c>
      <c r="N32" s="1080" t="s">
        <v>851</v>
      </c>
      <c r="O32" s="630">
        <v>48000</v>
      </c>
      <c r="P32" s="1064">
        <v>55500</v>
      </c>
      <c r="Q32" s="1080" t="s">
        <v>851</v>
      </c>
      <c r="R32" s="1080" t="s">
        <v>851</v>
      </c>
      <c r="S32" s="1080" t="s">
        <v>851</v>
      </c>
      <c r="T32" s="1080" t="s">
        <v>851</v>
      </c>
      <c r="U32" s="1064">
        <v>43200</v>
      </c>
      <c r="V32" s="1064">
        <v>43200</v>
      </c>
      <c r="W32" s="1064">
        <v>54000</v>
      </c>
      <c r="X32" s="1064">
        <v>50000</v>
      </c>
      <c r="Y32" s="1064">
        <v>48000</v>
      </c>
      <c r="Z32" s="1080" t="s">
        <v>851</v>
      </c>
      <c r="AA32" s="1064">
        <v>48500</v>
      </c>
      <c r="AB32" s="1064">
        <v>49200</v>
      </c>
      <c r="AC32">
        <v>50700</v>
      </c>
      <c r="AD32" s="231"/>
    </row>
    <row r="33" spans="1:30" ht="15" customHeight="1">
      <c r="A33" s="867" t="s">
        <v>240</v>
      </c>
      <c r="B33" s="1064">
        <v>51600</v>
      </c>
      <c r="C33" s="1064">
        <v>70000</v>
      </c>
      <c r="D33" s="1064">
        <v>50000</v>
      </c>
      <c r="E33" s="1064">
        <v>70800</v>
      </c>
      <c r="F33" s="1080" t="s">
        <v>851</v>
      </c>
      <c r="G33" s="630">
        <v>51800</v>
      </c>
      <c r="H33" s="630" t="s">
        <v>24</v>
      </c>
      <c r="I33" s="1064">
        <v>54296</v>
      </c>
      <c r="J33" s="1064">
        <v>40200</v>
      </c>
      <c r="K33" s="1064">
        <v>50488</v>
      </c>
      <c r="L33" s="1080" t="s">
        <v>851</v>
      </c>
      <c r="M33" s="1064">
        <v>84000</v>
      </c>
      <c r="N33" s="1064">
        <v>42000</v>
      </c>
      <c r="O33" s="630">
        <v>51600</v>
      </c>
      <c r="P33" s="1064">
        <v>48000</v>
      </c>
      <c r="Q33" s="1080" t="s">
        <v>851</v>
      </c>
      <c r="R33" s="1064">
        <v>52536</v>
      </c>
      <c r="S33" s="1080" t="s">
        <v>851</v>
      </c>
      <c r="T33" s="1080" t="s">
        <v>851</v>
      </c>
      <c r="U33" s="1064">
        <v>50400</v>
      </c>
      <c r="V33" s="1064">
        <v>48000</v>
      </c>
      <c r="W33" s="1064">
        <v>51600</v>
      </c>
      <c r="X33" s="1064">
        <v>49360</v>
      </c>
      <c r="Y33" s="1064">
        <v>50000</v>
      </c>
      <c r="Z33" s="1080" t="s">
        <v>851</v>
      </c>
      <c r="AA33" s="1064">
        <v>70800</v>
      </c>
      <c r="AB33" s="1064">
        <v>50200</v>
      </c>
      <c r="AC33">
        <v>51600</v>
      </c>
      <c r="AD33" s="231"/>
    </row>
    <row r="34" spans="1:30" ht="15" customHeight="1">
      <c r="A34" s="867" t="s">
        <v>241</v>
      </c>
      <c r="B34" s="1064">
        <v>50000</v>
      </c>
      <c r="C34" s="1064">
        <v>50000</v>
      </c>
      <c r="D34" s="1064">
        <v>48000</v>
      </c>
      <c r="E34" s="1080" t="s">
        <v>851</v>
      </c>
      <c r="F34" s="1080" t="s">
        <v>851</v>
      </c>
      <c r="G34" s="630">
        <v>48000</v>
      </c>
      <c r="H34" s="630" t="s">
        <v>24</v>
      </c>
      <c r="I34" s="1064">
        <v>46440</v>
      </c>
      <c r="J34" s="1064">
        <v>45040</v>
      </c>
      <c r="K34" s="1064">
        <v>43500</v>
      </c>
      <c r="L34" s="1080" t="s">
        <v>851</v>
      </c>
      <c r="M34" s="1080" t="s">
        <v>851</v>
      </c>
      <c r="N34" s="1080" t="s">
        <v>851</v>
      </c>
      <c r="O34" s="630">
        <v>45600</v>
      </c>
      <c r="P34" s="1080" t="s">
        <v>851</v>
      </c>
      <c r="Q34" s="1080" t="s">
        <v>851</v>
      </c>
      <c r="R34" s="1080" t="s">
        <v>851</v>
      </c>
      <c r="S34" s="1080" t="s">
        <v>851</v>
      </c>
      <c r="T34" s="1080" t="s">
        <v>851</v>
      </c>
      <c r="U34" s="1080" t="s">
        <v>851</v>
      </c>
      <c r="V34" s="1064">
        <v>58500</v>
      </c>
      <c r="W34" s="1064">
        <v>49056</v>
      </c>
      <c r="X34" s="1064">
        <v>46020</v>
      </c>
      <c r="Y34" s="1064">
        <v>47000</v>
      </c>
      <c r="Z34" s="1080" t="s">
        <v>851</v>
      </c>
      <c r="AA34" s="1080" t="s">
        <v>851</v>
      </c>
      <c r="AB34" s="1080" t="s">
        <v>851</v>
      </c>
      <c r="AC34">
        <v>47640</v>
      </c>
      <c r="AD34" s="231"/>
    </row>
    <row r="35" spans="1:30" ht="15" customHeight="1">
      <c r="A35" s="867" t="s">
        <v>242</v>
      </c>
      <c r="B35" s="1064">
        <v>48000</v>
      </c>
      <c r="C35" s="1064">
        <v>44000</v>
      </c>
      <c r="D35" s="1064">
        <v>50000</v>
      </c>
      <c r="E35" s="1064">
        <v>46800</v>
      </c>
      <c r="F35" s="1064">
        <v>46000</v>
      </c>
      <c r="G35" s="630">
        <v>48000</v>
      </c>
      <c r="H35" s="630" t="s">
        <v>24</v>
      </c>
      <c r="I35" s="1064">
        <v>52000</v>
      </c>
      <c r="J35" s="1064">
        <v>43500</v>
      </c>
      <c r="K35" s="1064">
        <v>47112</v>
      </c>
      <c r="L35" s="1080" t="s">
        <v>851</v>
      </c>
      <c r="M35" s="1064">
        <v>39600</v>
      </c>
      <c r="N35" s="1064">
        <v>40848</v>
      </c>
      <c r="O35" s="630">
        <v>45864</v>
      </c>
      <c r="P35" s="1080" t="s">
        <v>851</v>
      </c>
      <c r="Q35" s="1080" t="s">
        <v>851</v>
      </c>
      <c r="R35" s="1064">
        <v>50000</v>
      </c>
      <c r="S35" s="1080" t="s">
        <v>851</v>
      </c>
      <c r="T35" s="1064">
        <v>45748</v>
      </c>
      <c r="U35" s="1064">
        <v>73000</v>
      </c>
      <c r="V35" s="1064">
        <v>49200</v>
      </c>
      <c r="W35" s="1064">
        <v>48000</v>
      </c>
      <c r="X35" s="1064">
        <v>44000</v>
      </c>
      <c r="Y35" s="1064">
        <v>49200</v>
      </c>
      <c r="Z35" s="1080" t="s">
        <v>851</v>
      </c>
      <c r="AA35" s="1064">
        <v>42000</v>
      </c>
      <c r="AB35" s="1064">
        <v>46000</v>
      </c>
      <c r="AC35">
        <v>48000</v>
      </c>
      <c r="AD35" s="231"/>
    </row>
    <row r="36" spans="1:30" ht="15" customHeight="1">
      <c r="A36" s="867" t="s">
        <v>243</v>
      </c>
      <c r="B36" s="1080" t="s">
        <v>851</v>
      </c>
      <c r="C36" s="1064">
        <v>45000</v>
      </c>
      <c r="D36" s="1064">
        <v>50000</v>
      </c>
      <c r="E36" s="1080" t="s">
        <v>851</v>
      </c>
      <c r="F36" s="1080" t="s">
        <v>851</v>
      </c>
      <c r="G36" s="630">
        <v>48176</v>
      </c>
      <c r="H36" s="630" t="s">
        <v>24</v>
      </c>
      <c r="I36" s="1080" t="s">
        <v>851</v>
      </c>
      <c r="J36" s="1064">
        <v>40000</v>
      </c>
      <c r="K36" s="1064">
        <v>42000</v>
      </c>
      <c r="L36" s="1080" t="s">
        <v>851</v>
      </c>
      <c r="M36" s="1080" t="s">
        <v>851</v>
      </c>
      <c r="N36" s="1064">
        <v>26800</v>
      </c>
      <c r="O36" s="630">
        <v>42000</v>
      </c>
      <c r="P36" s="1080" t="s">
        <v>851</v>
      </c>
      <c r="Q36" s="1080" t="s">
        <v>851</v>
      </c>
      <c r="R36" s="1064">
        <v>47000</v>
      </c>
      <c r="S36" s="1080" t="s">
        <v>851</v>
      </c>
      <c r="T36" s="1080" t="s">
        <v>851</v>
      </c>
      <c r="U36" s="1064">
        <v>19200</v>
      </c>
      <c r="V36" s="1064">
        <v>44500</v>
      </c>
      <c r="W36" s="1064">
        <v>42000</v>
      </c>
      <c r="X36" s="1064">
        <v>46000</v>
      </c>
      <c r="Y36" s="1064">
        <v>48000</v>
      </c>
      <c r="Z36" s="1080" t="s">
        <v>851</v>
      </c>
      <c r="AA36" s="1064">
        <v>39600</v>
      </c>
      <c r="AB36" s="1064">
        <v>23000</v>
      </c>
      <c r="AC36">
        <v>45300</v>
      </c>
      <c r="AD36" s="231"/>
    </row>
    <row r="37" spans="1:30" ht="15" customHeight="1">
      <c r="A37" s="868" t="s">
        <v>244</v>
      </c>
      <c r="B37" s="1064">
        <v>58900</v>
      </c>
      <c r="C37" s="1080" t="s">
        <v>851</v>
      </c>
      <c r="D37" s="1064">
        <v>44996</v>
      </c>
      <c r="E37" s="1080" t="s">
        <v>851</v>
      </c>
      <c r="F37" s="1080" t="s">
        <v>851</v>
      </c>
      <c r="G37" s="630">
        <v>50000</v>
      </c>
      <c r="H37" s="630" t="s">
        <v>24</v>
      </c>
      <c r="I37" s="1080" t="s">
        <v>851</v>
      </c>
      <c r="J37" s="1080" t="s">
        <v>851</v>
      </c>
      <c r="K37" s="1080" t="s">
        <v>851</v>
      </c>
      <c r="L37" s="1080" t="s">
        <v>851</v>
      </c>
      <c r="M37" s="1080" t="s">
        <v>851</v>
      </c>
      <c r="N37" s="1080" t="s">
        <v>851</v>
      </c>
      <c r="O37" s="630">
        <v>48000</v>
      </c>
      <c r="P37" s="1080" t="s">
        <v>851</v>
      </c>
      <c r="Q37" s="1080" t="s">
        <v>851</v>
      </c>
      <c r="R37" s="1080" t="s">
        <v>851</v>
      </c>
      <c r="S37" s="1080" t="s">
        <v>851</v>
      </c>
      <c r="T37" s="1080" t="s">
        <v>851</v>
      </c>
      <c r="U37" s="1064">
        <v>44000</v>
      </c>
      <c r="V37" s="1064">
        <v>52000</v>
      </c>
      <c r="W37" s="1064">
        <v>60000</v>
      </c>
      <c r="X37" s="1064">
        <v>60824</v>
      </c>
      <c r="Y37" s="1064">
        <v>44000</v>
      </c>
      <c r="Z37" s="1080" t="s">
        <v>851</v>
      </c>
      <c r="AA37" s="1064">
        <v>51600</v>
      </c>
      <c r="AB37" s="1064">
        <v>44000</v>
      </c>
      <c r="AC37">
        <v>50000</v>
      </c>
      <c r="AD37" s="231"/>
    </row>
    <row r="38" spans="1:30" ht="25.5">
      <c r="A38" s="869" t="s">
        <v>307</v>
      </c>
      <c r="B38" s="1080" t="s">
        <v>851</v>
      </c>
      <c r="C38" s="1080" t="s">
        <v>851</v>
      </c>
      <c r="D38" s="1080" t="s">
        <v>851</v>
      </c>
      <c r="E38" s="1080" t="s">
        <v>851</v>
      </c>
      <c r="F38" s="1080" t="s">
        <v>851</v>
      </c>
      <c r="G38" s="1080"/>
      <c r="H38" s="630" t="s">
        <v>24</v>
      </c>
      <c r="I38" s="1080" t="s">
        <v>851</v>
      </c>
      <c r="J38" s="1080" t="s">
        <v>851</v>
      </c>
      <c r="K38" s="1080" t="s">
        <v>851</v>
      </c>
      <c r="L38" s="1080" t="s">
        <v>851</v>
      </c>
      <c r="M38" s="1080" t="s">
        <v>851</v>
      </c>
      <c r="N38" s="1080" t="s">
        <v>851</v>
      </c>
      <c r="O38" s="1080"/>
      <c r="P38" s="1080" t="s">
        <v>851</v>
      </c>
      <c r="Q38" s="1080" t="s">
        <v>851</v>
      </c>
      <c r="R38" s="1080" t="s">
        <v>851</v>
      </c>
      <c r="S38" s="1080" t="s">
        <v>851</v>
      </c>
      <c r="T38" s="1080" t="s">
        <v>851</v>
      </c>
      <c r="U38" s="1080" t="s">
        <v>851</v>
      </c>
      <c r="V38" s="1080"/>
      <c r="W38" s="1080" t="s">
        <v>851</v>
      </c>
      <c r="X38" s="1080" t="s">
        <v>851</v>
      </c>
      <c r="Y38" s="1080" t="s">
        <v>851</v>
      </c>
      <c r="Z38" s="1080" t="s">
        <v>851</v>
      </c>
      <c r="AA38" s="1080" t="s">
        <v>851</v>
      </c>
      <c r="AB38" s="1080" t="s">
        <v>851</v>
      </c>
      <c r="AC38" s="1080"/>
      <c r="AD38" s="231"/>
    </row>
    <row r="39" spans="1:30" ht="15" customHeight="1">
      <c r="A39" s="870" t="s">
        <v>238</v>
      </c>
      <c r="B39" s="1080" t="s">
        <v>851</v>
      </c>
      <c r="C39" s="1080" t="s">
        <v>851</v>
      </c>
      <c r="D39" s="1080" t="s">
        <v>851</v>
      </c>
      <c r="E39" s="1080" t="s">
        <v>851</v>
      </c>
      <c r="F39" s="1080" t="s">
        <v>851</v>
      </c>
      <c r="G39" s="1080" t="s">
        <v>851</v>
      </c>
      <c r="H39" s="630" t="s">
        <v>24</v>
      </c>
      <c r="I39" s="1080" t="s">
        <v>851</v>
      </c>
      <c r="J39" s="1080" t="s">
        <v>851</v>
      </c>
      <c r="K39" s="1080" t="s">
        <v>851</v>
      </c>
      <c r="L39" s="1080" t="s">
        <v>851</v>
      </c>
      <c r="M39" s="1080" t="s">
        <v>851</v>
      </c>
      <c r="N39" s="1080" t="s">
        <v>851</v>
      </c>
      <c r="O39" s="1080" t="s">
        <v>851</v>
      </c>
      <c r="P39" s="1080" t="s">
        <v>851</v>
      </c>
      <c r="Q39" s="1080" t="s">
        <v>851</v>
      </c>
      <c r="R39" s="1080" t="s">
        <v>851</v>
      </c>
      <c r="S39" s="1080" t="s">
        <v>851</v>
      </c>
      <c r="T39" s="1080" t="s">
        <v>851</v>
      </c>
      <c r="U39" s="1080" t="s">
        <v>851</v>
      </c>
      <c r="V39" s="1080" t="s">
        <v>851</v>
      </c>
      <c r="W39" s="1080" t="s">
        <v>851</v>
      </c>
      <c r="X39" s="1080" t="s">
        <v>851</v>
      </c>
      <c r="Y39" s="1080" t="s">
        <v>851</v>
      </c>
      <c r="Z39" s="1080" t="s">
        <v>851</v>
      </c>
      <c r="AA39" s="1080" t="s">
        <v>851</v>
      </c>
      <c r="AB39" s="1080" t="s">
        <v>851</v>
      </c>
      <c r="AC39" s="1080" t="s">
        <v>851</v>
      </c>
      <c r="AD39" s="231"/>
    </row>
    <row r="40" spans="1:30" ht="15" customHeight="1">
      <c r="A40" s="870" t="s">
        <v>239</v>
      </c>
      <c r="B40" s="1080" t="s">
        <v>851</v>
      </c>
      <c r="C40" s="1080" t="s">
        <v>851</v>
      </c>
      <c r="D40" s="1080" t="s">
        <v>851</v>
      </c>
      <c r="E40" s="1080" t="s">
        <v>851</v>
      </c>
      <c r="F40" s="1080" t="s">
        <v>851</v>
      </c>
      <c r="G40" s="1080" t="s">
        <v>851</v>
      </c>
      <c r="H40" s="630" t="s">
        <v>24</v>
      </c>
      <c r="I40" s="1080" t="s">
        <v>851</v>
      </c>
      <c r="J40" s="1080" t="s">
        <v>851</v>
      </c>
      <c r="K40" s="1080" t="s">
        <v>851</v>
      </c>
      <c r="L40" s="1080" t="s">
        <v>851</v>
      </c>
      <c r="M40" s="1080" t="s">
        <v>851</v>
      </c>
      <c r="N40" s="1080" t="s">
        <v>851</v>
      </c>
      <c r="O40" s="1080" t="s">
        <v>851</v>
      </c>
      <c r="P40" s="1080" t="s">
        <v>851</v>
      </c>
      <c r="Q40" s="1080" t="s">
        <v>851</v>
      </c>
      <c r="R40" s="1080" t="s">
        <v>851</v>
      </c>
      <c r="S40" s="1080" t="s">
        <v>851</v>
      </c>
      <c r="T40" s="1080" t="s">
        <v>851</v>
      </c>
      <c r="U40" s="1080" t="s">
        <v>851</v>
      </c>
      <c r="V40" s="1080" t="s">
        <v>851</v>
      </c>
      <c r="W40" s="1080" t="s">
        <v>851</v>
      </c>
      <c r="X40" s="1080" t="s">
        <v>851</v>
      </c>
      <c r="Y40" s="1080" t="s">
        <v>851</v>
      </c>
      <c r="Z40" s="1080" t="s">
        <v>851</v>
      </c>
      <c r="AA40" s="1080" t="s">
        <v>851</v>
      </c>
      <c r="AB40" s="1080" t="s">
        <v>851</v>
      </c>
      <c r="AC40" s="1080" t="s">
        <v>851</v>
      </c>
      <c r="AD40" s="231"/>
    </row>
    <row r="41" spans="1:30" ht="15" customHeight="1">
      <c r="A41" s="870" t="s">
        <v>240</v>
      </c>
      <c r="B41" s="1080" t="s">
        <v>851</v>
      </c>
      <c r="C41" s="1080" t="s">
        <v>851</v>
      </c>
      <c r="D41" s="1080" t="s">
        <v>851</v>
      </c>
      <c r="E41" s="1080" t="s">
        <v>851</v>
      </c>
      <c r="F41" s="1080" t="s">
        <v>851</v>
      </c>
      <c r="G41" s="1080" t="s">
        <v>851</v>
      </c>
      <c r="H41" s="630" t="s">
        <v>24</v>
      </c>
      <c r="I41" s="1080" t="s">
        <v>851</v>
      </c>
      <c r="J41" s="1080" t="s">
        <v>851</v>
      </c>
      <c r="K41" s="1080" t="s">
        <v>851</v>
      </c>
      <c r="L41" s="1080" t="s">
        <v>851</v>
      </c>
      <c r="M41" s="1080" t="s">
        <v>851</v>
      </c>
      <c r="N41" s="1080" t="s">
        <v>851</v>
      </c>
      <c r="O41" s="1080" t="s">
        <v>851</v>
      </c>
      <c r="P41" s="1080" t="s">
        <v>851</v>
      </c>
      <c r="Q41" s="1080" t="s">
        <v>851</v>
      </c>
      <c r="R41" s="1080" t="s">
        <v>851</v>
      </c>
      <c r="S41" s="1080" t="s">
        <v>851</v>
      </c>
      <c r="T41" s="1080" t="s">
        <v>851</v>
      </c>
      <c r="U41" s="1080" t="s">
        <v>851</v>
      </c>
      <c r="V41" s="1080" t="s">
        <v>851</v>
      </c>
      <c r="W41" s="1080" t="s">
        <v>851</v>
      </c>
      <c r="X41" s="1080" t="s">
        <v>851</v>
      </c>
      <c r="Y41" s="1080" t="s">
        <v>851</v>
      </c>
      <c r="Z41" s="1080" t="s">
        <v>851</v>
      </c>
      <c r="AA41" s="1080" t="s">
        <v>851</v>
      </c>
      <c r="AB41" s="1080" t="s">
        <v>851</v>
      </c>
      <c r="AC41" s="1080" t="s">
        <v>851</v>
      </c>
      <c r="AD41" s="231"/>
    </row>
    <row r="42" spans="1:30" ht="15" customHeight="1">
      <c r="A42" s="870" t="s">
        <v>241</v>
      </c>
      <c r="B42" s="1080" t="s">
        <v>851</v>
      </c>
      <c r="C42" s="1080" t="s">
        <v>851</v>
      </c>
      <c r="D42" s="1080" t="s">
        <v>851</v>
      </c>
      <c r="E42" s="1080" t="s">
        <v>851</v>
      </c>
      <c r="F42" s="1080" t="s">
        <v>851</v>
      </c>
      <c r="G42" s="1080" t="s">
        <v>851</v>
      </c>
      <c r="H42" s="630" t="s">
        <v>24</v>
      </c>
      <c r="I42" s="1080" t="s">
        <v>851</v>
      </c>
      <c r="J42" s="1080" t="s">
        <v>851</v>
      </c>
      <c r="K42" s="1080" t="s">
        <v>851</v>
      </c>
      <c r="L42" s="1080" t="s">
        <v>851</v>
      </c>
      <c r="M42" s="1080" t="s">
        <v>851</v>
      </c>
      <c r="N42" s="1080" t="s">
        <v>851</v>
      </c>
      <c r="O42" s="1080" t="s">
        <v>851</v>
      </c>
      <c r="P42" s="1080" t="s">
        <v>851</v>
      </c>
      <c r="Q42" s="1080" t="s">
        <v>851</v>
      </c>
      <c r="R42" s="1080" t="s">
        <v>851</v>
      </c>
      <c r="S42" s="1080" t="s">
        <v>851</v>
      </c>
      <c r="T42" s="1080" t="s">
        <v>851</v>
      </c>
      <c r="U42" s="1080" t="s">
        <v>851</v>
      </c>
      <c r="V42" s="1080" t="s">
        <v>851</v>
      </c>
      <c r="W42" s="1080" t="s">
        <v>851</v>
      </c>
      <c r="X42" s="1080" t="s">
        <v>851</v>
      </c>
      <c r="Y42" s="1080" t="s">
        <v>851</v>
      </c>
      <c r="Z42" s="1080" t="s">
        <v>851</v>
      </c>
      <c r="AA42" s="1080" t="s">
        <v>851</v>
      </c>
      <c r="AB42" s="1080" t="s">
        <v>851</v>
      </c>
      <c r="AC42" s="1080" t="s">
        <v>851</v>
      </c>
      <c r="AD42" s="231"/>
    </row>
    <row r="43" spans="1:30" ht="15" customHeight="1">
      <c r="A43" s="870" t="s">
        <v>242</v>
      </c>
      <c r="B43" s="1080" t="s">
        <v>851</v>
      </c>
      <c r="C43" s="1080" t="s">
        <v>851</v>
      </c>
      <c r="D43" s="1080" t="s">
        <v>851</v>
      </c>
      <c r="E43" s="1080" t="s">
        <v>851</v>
      </c>
      <c r="F43" s="1080" t="s">
        <v>851</v>
      </c>
      <c r="G43" s="1080" t="s">
        <v>851</v>
      </c>
      <c r="H43" s="630" t="s">
        <v>24</v>
      </c>
      <c r="I43" s="1080" t="s">
        <v>851</v>
      </c>
      <c r="J43" s="1080" t="s">
        <v>851</v>
      </c>
      <c r="K43" s="1080" t="s">
        <v>851</v>
      </c>
      <c r="L43" s="1080" t="s">
        <v>851</v>
      </c>
      <c r="M43" s="1080" t="s">
        <v>851</v>
      </c>
      <c r="N43" s="1080" t="s">
        <v>851</v>
      </c>
      <c r="O43" s="1080" t="s">
        <v>851</v>
      </c>
      <c r="P43" s="1080" t="s">
        <v>851</v>
      </c>
      <c r="Q43" s="1080" t="s">
        <v>851</v>
      </c>
      <c r="R43" s="1080" t="s">
        <v>851</v>
      </c>
      <c r="S43" s="1080" t="s">
        <v>851</v>
      </c>
      <c r="T43" s="1080" t="s">
        <v>851</v>
      </c>
      <c r="U43" s="1080" t="s">
        <v>851</v>
      </c>
      <c r="V43" s="1080" t="s">
        <v>851</v>
      </c>
      <c r="W43" s="1080" t="s">
        <v>851</v>
      </c>
      <c r="X43" s="1080" t="s">
        <v>851</v>
      </c>
      <c r="Y43" s="1080" t="s">
        <v>851</v>
      </c>
      <c r="Z43" s="1080" t="s">
        <v>851</v>
      </c>
      <c r="AA43" s="1080" t="s">
        <v>851</v>
      </c>
      <c r="AB43" s="1080" t="s">
        <v>851</v>
      </c>
      <c r="AC43" s="1080" t="s">
        <v>851</v>
      </c>
      <c r="AD43" s="231"/>
    </row>
    <row r="44" spans="1:30" ht="15" customHeight="1">
      <c r="A44" s="870" t="s">
        <v>243</v>
      </c>
      <c r="B44" s="1080" t="s">
        <v>851</v>
      </c>
      <c r="C44" s="1080" t="s">
        <v>851</v>
      </c>
      <c r="D44" s="1080" t="s">
        <v>851</v>
      </c>
      <c r="E44" s="1080" t="s">
        <v>851</v>
      </c>
      <c r="F44" s="1080" t="s">
        <v>851</v>
      </c>
      <c r="G44" s="1080" t="s">
        <v>851</v>
      </c>
      <c r="H44" s="630" t="s">
        <v>24</v>
      </c>
      <c r="I44" s="1080" t="s">
        <v>851</v>
      </c>
      <c r="J44" s="1080" t="s">
        <v>851</v>
      </c>
      <c r="K44" s="1080" t="s">
        <v>851</v>
      </c>
      <c r="L44" s="1080" t="s">
        <v>851</v>
      </c>
      <c r="M44" s="1080" t="s">
        <v>851</v>
      </c>
      <c r="N44" s="1080" t="s">
        <v>851</v>
      </c>
      <c r="O44" s="1080" t="s">
        <v>851</v>
      </c>
      <c r="P44" s="1080" t="s">
        <v>851</v>
      </c>
      <c r="Q44" s="1080" t="s">
        <v>851</v>
      </c>
      <c r="R44" s="1080" t="s">
        <v>851</v>
      </c>
      <c r="S44" s="1080" t="s">
        <v>851</v>
      </c>
      <c r="T44" s="1080" t="s">
        <v>851</v>
      </c>
      <c r="U44" s="1080" t="s">
        <v>851</v>
      </c>
      <c r="V44" s="1080" t="s">
        <v>851</v>
      </c>
      <c r="W44" s="1080" t="s">
        <v>851</v>
      </c>
      <c r="X44" s="1080" t="s">
        <v>851</v>
      </c>
      <c r="Y44" s="1080" t="s">
        <v>851</v>
      </c>
      <c r="Z44" s="1080" t="s">
        <v>851</v>
      </c>
      <c r="AA44" s="1080" t="s">
        <v>851</v>
      </c>
      <c r="AB44" s="1080" t="s">
        <v>851</v>
      </c>
      <c r="AC44" s="1080" t="s">
        <v>851</v>
      </c>
      <c r="AD44" s="231"/>
    </row>
    <row r="45" spans="1:30" ht="15" customHeight="1">
      <c r="A45" s="868" t="s">
        <v>244</v>
      </c>
      <c r="B45" s="1080" t="s">
        <v>851</v>
      </c>
      <c r="C45" s="1080" t="s">
        <v>851</v>
      </c>
      <c r="D45" s="1080" t="s">
        <v>851</v>
      </c>
      <c r="E45" s="1080" t="s">
        <v>851</v>
      </c>
      <c r="F45" s="1080" t="s">
        <v>851</v>
      </c>
      <c r="G45" s="1080" t="s">
        <v>851</v>
      </c>
      <c r="H45" s="630" t="s">
        <v>24</v>
      </c>
      <c r="I45" s="1080" t="s">
        <v>851</v>
      </c>
      <c r="J45" s="1080" t="s">
        <v>851</v>
      </c>
      <c r="K45" s="1080" t="s">
        <v>851</v>
      </c>
      <c r="L45" s="1080" t="s">
        <v>851</v>
      </c>
      <c r="M45" s="1080" t="s">
        <v>851</v>
      </c>
      <c r="N45" s="1080" t="s">
        <v>851</v>
      </c>
      <c r="O45" s="1080" t="s">
        <v>851</v>
      </c>
      <c r="P45" s="1080" t="s">
        <v>851</v>
      </c>
      <c r="Q45" s="1080" t="s">
        <v>851</v>
      </c>
      <c r="R45" s="1080" t="s">
        <v>851</v>
      </c>
      <c r="S45" s="1080" t="s">
        <v>851</v>
      </c>
      <c r="T45" s="1080" t="s">
        <v>851</v>
      </c>
      <c r="U45" s="1080" t="s">
        <v>851</v>
      </c>
      <c r="V45" s="1080" t="s">
        <v>851</v>
      </c>
      <c r="W45" s="1080" t="s">
        <v>851</v>
      </c>
      <c r="X45" s="1080" t="s">
        <v>851</v>
      </c>
      <c r="Y45" s="1080" t="s">
        <v>851</v>
      </c>
      <c r="Z45" s="1080" t="s">
        <v>851</v>
      </c>
      <c r="AA45" s="1080" t="s">
        <v>851</v>
      </c>
      <c r="AB45" s="1080" t="s">
        <v>851</v>
      </c>
      <c r="AC45" s="1080" t="s">
        <v>851</v>
      </c>
      <c r="AD45" s="231"/>
    </row>
    <row r="46" spans="1:30" ht="15" customHeight="1">
      <c r="A46" s="829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841"/>
      <c r="Q46" s="841"/>
      <c r="R46" s="841"/>
      <c r="S46" s="841"/>
      <c r="T46" s="841"/>
      <c r="U46" s="841"/>
      <c r="V46" s="841"/>
      <c r="W46" s="231"/>
      <c r="X46" s="231"/>
      <c r="Y46" s="231"/>
      <c r="Z46" s="231"/>
      <c r="AA46" s="231"/>
      <c r="AB46" s="231"/>
      <c r="AC46" s="231"/>
      <c r="AD46" s="231"/>
    </row>
    <row r="47" spans="1:30" ht="15" customHeight="1">
      <c r="A47" s="231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841"/>
      <c r="Q47" s="841"/>
      <c r="R47" s="841"/>
      <c r="S47" s="841"/>
      <c r="T47" s="841"/>
      <c r="U47" s="841"/>
      <c r="V47" s="841"/>
      <c r="W47" s="231"/>
      <c r="X47" s="231"/>
      <c r="Y47" s="231"/>
      <c r="Z47" s="231"/>
      <c r="AA47" s="231"/>
      <c r="AB47" s="231"/>
      <c r="AC47" s="231"/>
      <c r="AD47" s="231"/>
    </row>
    <row r="48" spans="1:30" ht="15" customHeight="1">
      <c r="A48" s="829" t="s">
        <v>32</v>
      </c>
      <c r="B48" s="1065" t="s">
        <v>852</v>
      </c>
      <c r="C48" s="831"/>
      <c r="D48" s="831"/>
      <c r="E48" s="831"/>
      <c r="F48" s="831"/>
      <c r="G48" s="831"/>
      <c r="H48" s="831"/>
      <c r="I48" s="831"/>
      <c r="J48" s="831"/>
      <c r="K48" s="831"/>
      <c r="L48" s="831"/>
      <c r="M48" s="831"/>
      <c r="N48" s="831"/>
      <c r="O48" s="831"/>
      <c r="P48" s="871"/>
      <c r="Q48" s="871"/>
      <c r="R48" s="871"/>
      <c r="S48" s="871"/>
      <c r="T48" s="871"/>
      <c r="U48" s="871"/>
      <c r="V48" s="871"/>
      <c r="W48" s="831"/>
      <c r="X48" s="831"/>
      <c r="Y48" s="831"/>
      <c r="Z48" s="831"/>
      <c r="AA48" s="831"/>
      <c r="AB48" s="831"/>
      <c r="AC48" s="831"/>
      <c r="AD48" s="231"/>
    </row>
    <row r="49" spans="1:30" ht="15" customHeight="1">
      <c r="A49" s="231"/>
      <c r="B49" s="1063" t="s">
        <v>859</v>
      </c>
      <c r="C49" s="833"/>
      <c r="D49" s="833"/>
      <c r="E49" s="833"/>
      <c r="F49" s="833"/>
      <c r="G49" s="833"/>
      <c r="H49" s="833"/>
      <c r="I49" s="833"/>
      <c r="J49" s="833"/>
      <c r="K49" s="833"/>
      <c r="L49" s="833"/>
      <c r="M49" s="833"/>
      <c r="N49" s="833"/>
      <c r="O49" s="833"/>
      <c r="P49" s="872"/>
      <c r="Q49" s="872"/>
      <c r="R49" s="872"/>
      <c r="S49" s="872"/>
      <c r="T49" s="872"/>
      <c r="U49" s="872"/>
      <c r="V49" s="872"/>
      <c r="W49" s="833"/>
      <c r="X49" s="833"/>
      <c r="Y49" s="833"/>
      <c r="Z49" s="833"/>
      <c r="AA49" s="833"/>
      <c r="AB49" s="833"/>
      <c r="AC49" s="833"/>
      <c r="AD49" s="231"/>
    </row>
    <row r="50" spans="1:30" ht="15" customHeight="1">
      <c r="A50" s="231"/>
      <c r="B50" s="1063" t="s">
        <v>862</v>
      </c>
      <c r="C50" s="833"/>
      <c r="D50" s="833"/>
      <c r="E50" s="833"/>
      <c r="F50" s="833"/>
      <c r="G50" s="833"/>
      <c r="H50" s="833"/>
      <c r="I50" s="833"/>
      <c r="J50" s="833"/>
      <c r="K50" s="833"/>
      <c r="L50" s="833"/>
      <c r="M50" s="833"/>
      <c r="N50" s="833"/>
      <c r="O50" s="833"/>
      <c r="P50" s="872"/>
      <c r="Q50" s="872"/>
      <c r="R50" s="872"/>
      <c r="S50" s="872"/>
      <c r="T50" s="872"/>
      <c r="U50" s="872"/>
      <c r="V50" s="872"/>
      <c r="W50" s="833"/>
      <c r="X50" s="833"/>
      <c r="Y50" s="833"/>
      <c r="Z50" s="833"/>
      <c r="AA50" s="833"/>
      <c r="AB50" s="833"/>
      <c r="AC50" s="833"/>
      <c r="AD50" s="231"/>
    </row>
    <row r="51" spans="1:30" ht="15" customHeight="1">
      <c r="A51" s="231"/>
      <c r="B51" s="1063" t="s">
        <v>861</v>
      </c>
      <c r="C51" s="833"/>
      <c r="D51" s="833"/>
      <c r="E51" s="833"/>
      <c r="F51" s="833"/>
      <c r="G51" s="833"/>
      <c r="H51" s="833"/>
      <c r="I51" s="833"/>
      <c r="J51" s="833"/>
      <c r="K51" s="833"/>
      <c r="L51" s="833"/>
      <c r="M51" s="833"/>
      <c r="N51" s="833"/>
      <c r="O51" s="833"/>
      <c r="P51" s="872"/>
      <c r="Q51" s="872"/>
      <c r="R51" s="872"/>
      <c r="S51" s="872"/>
      <c r="T51" s="872"/>
      <c r="U51" s="872"/>
      <c r="V51" s="872"/>
      <c r="W51" s="833"/>
      <c r="X51" s="833"/>
      <c r="Y51" s="833"/>
      <c r="Z51" s="833"/>
      <c r="AA51" s="833"/>
      <c r="AB51" s="833"/>
      <c r="AC51" s="833"/>
      <c r="AD51" s="231"/>
    </row>
    <row r="52" spans="1:30" ht="15" customHeight="1">
      <c r="A52" s="231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841"/>
      <c r="Q52" s="841"/>
      <c r="R52" s="841"/>
      <c r="S52" s="841"/>
      <c r="T52" s="841"/>
      <c r="U52" s="841"/>
      <c r="V52" s="841"/>
      <c r="W52" s="231"/>
      <c r="X52" s="231"/>
      <c r="Y52" s="231"/>
      <c r="Z52" s="231"/>
      <c r="AA52" s="231"/>
      <c r="AB52" s="231"/>
      <c r="AC52" s="231"/>
      <c r="AD52" s="231"/>
    </row>
    <row r="53" spans="1:30" ht="15" customHeight="1">
      <c r="A53" s="829" t="s">
        <v>33</v>
      </c>
      <c r="B53" s="66" t="s">
        <v>849</v>
      </c>
      <c r="C53" s="831"/>
      <c r="D53" s="831"/>
      <c r="E53" s="831"/>
      <c r="F53" s="831"/>
      <c r="G53" s="831"/>
      <c r="H53" s="831"/>
      <c r="I53" s="831"/>
      <c r="J53" s="831"/>
      <c r="K53" s="831"/>
      <c r="L53" s="831"/>
      <c r="M53" s="831"/>
      <c r="N53" s="831"/>
      <c r="O53" s="831"/>
      <c r="P53" s="871"/>
      <c r="Q53" s="871"/>
      <c r="R53" s="871"/>
      <c r="S53" s="871"/>
      <c r="T53" s="871"/>
      <c r="U53" s="871"/>
      <c r="V53" s="871"/>
      <c r="W53" s="831"/>
      <c r="X53" s="831"/>
      <c r="Y53" s="831"/>
      <c r="Z53" s="831"/>
      <c r="AA53" s="831"/>
      <c r="AB53" s="831"/>
      <c r="AC53" s="831"/>
      <c r="AD53" s="231"/>
    </row>
    <row r="54" spans="1:30" ht="15" customHeight="1">
      <c r="A54" s="829"/>
      <c r="B54" s="832"/>
      <c r="C54" s="833"/>
      <c r="D54" s="833"/>
      <c r="E54" s="833"/>
      <c r="F54" s="833"/>
      <c r="G54" s="833"/>
      <c r="H54" s="833"/>
      <c r="I54" s="833"/>
      <c r="J54" s="833"/>
      <c r="K54" s="833"/>
      <c r="L54" s="833"/>
      <c r="M54" s="833"/>
      <c r="N54" s="833"/>
      <c r="O54" s="833"/>
      <c r="P54" s="872"/>
      <c r="Q54" s="872"/>
      <c r="R54" s="872"/>
      <c r="S54" s="872"/>
      <c r="T54" s="872"/>
      <c r="U54" s="872"/>
      <c r="V54" s="872"/>
      <c r="W54" s="833"/>
      <c r="X54" s="833"/>
      <c r="Y54" s="833"/>
      <c r="Z54" s="833"/>
      <c r="AA54" s="833"/>
      <c r="AB54" s="833"/>
      <c r="AC54" s="833"/>
      <c r="AD54" s="231"/>
    </row>
    <row r="55" spans="1:30" ht="15" customHeight="1">
      <c r="A55" s="231"/>
      <c r="B55" s="68" t="s">
        <v>850</v>
      </c>
      <c r="C55" s="833"/>
      <c r="D55" s="833"/>
      <c r="E55" s="833"/>
      <c r="F55" s="833"/>
      <c r="G55" s="833"/>
      <c r="H55" s="833"/>
      <c r="I55" s="833"/>
      <c r="J55" s="833"/>
      <c r="K55" s="833"/>
      <c r="L55" s="833"/>
      <c r="M55" s="833"/>
      <c r="N55" s="833"/>
      <c r="O55" s="833"/>
      <c r="P55" s="872"/>
      <c r="Q55" s="872"/>
      <c r="R55" s="872"/>
      <c r="S55" s="872"/>
      <c r="T55" s="872"/>
      <c r="U55" s="872"/>
      <c r="V55" s="872"/>
      <c r="W55" s="833"/>
      <c r="X55" s="833"/>
      <c r="Y55" s="833"/>
      <c r="Z55" s="833"/>
      <c r="AA55" s="833"/>
      <c r="AB55" s="833"/>
      <c r="AC55" s="833"/>
      <c r="AD55" s="231"/>
    </row>
    <row r="56" spans="1:30" ht="15" customHeight="1">
      <c r="A56" s="231"/>
      <c r="B56" s="1063" t="s">
        <v>848</v>
      </c>
      <c r="C56" s="833"/>
      <c r="D56" s="833"/>
      <c r="E56" s="833"/>
      <c r="F56" s="833"/>
      <c r="G56" s="833"/>
      <c r="H56" s="833"/>
      <c r="I56" s="833"/>
      <c r="J56" s="833"/>
      <c r="K56" s="833"/>
      <c r="L56" s="833"/>
      <c r="M56" s="833"/>
      <c r="N56" s="833"/>
      <c r="O56" s="833"/>
      <c r="P56" s="872"/>
      <c r="Q56" s="872"/>
      <c r="R56" s="872"/>
      <c r="S56" s="872"/>
      <c r="T56" s="872"/>
      <c r="U56" s="872"/>
      <c r="V56" s="872"/>
      <c r="W56" s="833"/>
      <c r="X56" s="833"/>
      <c r="Y56" s="833"/>
      <c r="Z56" s="833"/>
      <c r="AA56" s="833"/>
      <c r="AB56" s="833"/>
      <c r="AC56" s="833"/>
      <c r="AD56" s="231"/>
    </row>
    <row r="57" spans="1:30" ht="15" customHeight="1">
      <c r="A57" s="231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841"/>
      <c r="Q57" s="841"/>
      <c r="R57" s="841"/>
      <c r="S57" s="841"/>
      <c r="T57" s="841"/>
      <c r="U57" s="841"/>
      <c r="V57" s="841"/>
      <c r="W57" s="231"/>
      <c r="X57" s="231"/>
      <c r="Y57" s="231"/>
      <c r="Z57" s="231"/>
      <c r="AA57" s="231"/>
      <c r="AB57" s="231"/>
      <c r="AC57" s="231"/>
      <c r="AD57" s="231"/>
    </row>
    <row r="58" spans="1:30" ht="12.75">
      <c r="A58" s="829" t="s">
        <v>675</v>
      </c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841"/>
      <c r="Q58" s="841"/>
      <c r="R58" s="841"/>
      <c r="S58" s="841"/>
      <c r="T58" s="841"/>
      <c r="U58" s="841"/>
      <c r="V58" s="841"/>
      <c r="W58" s="231"/>
      <c r="X58" s="231"/>
      <c r="Y58" s="231"/>
      <c r="Z58" s="231"/>
      <c r="AA58" s="231"/>
      <c r="AB58" s="231"/>
      <c r="AC58" s="231"/>
      <c r="AD58" s="231"/>
    </row>
    <row r="59" spans="1:30" ht="12.75">
      <c r="A59" s="834"/>
      <c r="B59" s="835" t="s">
        <v>609</v>
      </c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841"/>
      <c r="Q59" s="841"/>
      <c r="R59" s="841"/>
      <c r="S59" s="841"/>
      <c r="T59" s="841"/>
      <c r="U59" s="841"/>
      <c r="V59" s="841"/>
      <c r="W59" s="231"/>
      <c r="X59" s="231"/>
      <c r="Y59" s="231"/>
      <c r="Z59" s="231"/>
      <c r="AA59" s="231"/>
      <c r="AB59" s="231"/>
      <c r="AC59" s="231"/>
      <c r="AD59" s="231"/>
    </row>
    <row r="60" spans="1:30" ht="12.75">
      <c r="A60" s="231"/>
      <c r="B60" s="836" t="s">
        <v>610</v>
      </c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841"/>
      <c r="Q60" s="841"/>
      <c r="R60" s="841"/>
      <c r="S60" s="841"/>
      <c r="T60" s="841"/>
      <c r="U60" s="841"/>
      <c r="V60" s="841"/>
      <c r="W60" s="231"/>
      <c r="X60" s="231"/>
      <c r="Y60" s="231"/>
      <c r="Z60" s="231"/>
      <c r="AA60" s="231"/>
      <c r="AB60" s="231"/>
      <c r="AC60" s="231"/>
      <c r="AD60" s="231"/>
    </row>
    <row r="61" spans="1:30" ht="12.75">
      <c r="A61" s="231"/>
      <c r="B61" s="836" t="s">
        <v>589</v>
      </c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841"/>
      <c r="Q61" s="841"/>
      <c r="R61" s="841"/>
      <c r="S61" s="841"/>
      <c r="T61" s="841"/>
      <c r="U61" s="841"/>
      <c r="V61" s="841"/>
      <c r="W61" s="231"/>
      <c r="X61" s="231"/>
      <c r="Y61" s="231"/>
      <c r="Z61" s="231"/>
      <c r="AA61" s="231"/>
      <c r="AB61" s="231"/>
      <c r="AC61" s="231"/>
      <c r="AD61" s="231"/>
    </row>
    <row r="62" spans="1:30" ht="12.75">
      <c r="A62" s="231"/>
      <c r="B62" s="836" t="s">
        <v>635</v>
      </c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841"/>
      <c r="Q62" s="841"/>
      <c r="R62" s="841"/>
      <c r="S62" s="841"/>
      <c r="T62" s="841"/>
      <c r="U62" s="841"/>
      <c r="V62" s="841"/>
      <c r="W62" s="231"/>
      <c r="X62" s="231"/>
      <c r="Y62" s="231"/>
      <c r="Z62" s="231"/>
      <c r="AA62" s="231"/>
      <c r="AB62" s="231"/>
      <c r="AC62" s="231"/>
      <c r="AD62" s="231"/>
    </row>
    <row r="63" spans="1:30" ht="15" customHeight="1">
      <c r="A63" s="231"/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841"/>
      <c r="Q63" s="841"/>
      <c r="R63" s="841"/>
      <c r="S63" s="841"/>
      <c r="T63" s="841"/>
      <c r="U63" s="841"/>
      <c r="V63" s="841"/>
      <c r="W63" s="231"/>
      <c r="X63" s="231"/>
      <c r="Y63" s="231"/>
      <c r="Z63" s="231"/>
      <c r="AA63" s="231"/>
      <c r="AB63" s="231"/>
      <c r="AC63" s="231"/>
      <c r="AD63" s="231"/>
    </row>
  </sheetData>
  <sheetProtection password="CD9E" sheet="1" selectLockedCells="1"/>
  <dataValidations count="1">
    <dataValidation type="list" allowBlank="1" showInputMessage="1" showErrorMessage="1" sqref="B59:B62">
      <formula1>ModelQuest</formula1>
    </dataValidation>
  </dataValidations>
  <hyperlinks>
    <hyperlink ref="A3" location="Cntry!A1" display="Go to country metadata"/>
    <hyperlink ref="A1" location="'List of tables'!A9" display="'List of tables'!A9"/>
  </hyperlink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34" r:id="rId1"/>
  <headerFooter alignWithMargins="0">
    <oddHeader>&amp;LCDH&amp;C &amp;F&amp;R&amp;A</oddHeader>
    <oddFooter>&amp;CPage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2">
    <tabColor indexed="42"/>
    <pageSetUpPr fitToPage="1"/>
  </sheetPr>
  <dimension ref="A1:AD63"/>
  <sheetViews>
    <sheetView showGridLines="0" zoomScale="80" zoomScaleNormal="80" zoomScalePageLayoutView="0" workbookViewId="0" topLeftCell="A1">
      <selection activeCell="A2" sqref="A2"/>
    </sheetView>
  </sheetViews>
  <sheetFormatPr defaultColWidth="9.140625" defaultRowHeight="15" customHeight="1"/>
  <cols>
    <col min="1" max="1" width="29.28125" style="159" customWidth="1"/>
    <col min="2" max="8" width="12.7109375" style="159" customWidth="1"/>
    <col min="9" max="9" width="13.140625" style="159" customWidth="1"/>
    <col min="10" max="15" width="12.7109375" style="159" customWidth="1"/>
    <col min="16" max="16" width="13.140625" style="873" customWidth="1"/>
    <col min="17" max="21" width="12.7109375" style="873" customWidth="1"/>
    <col min="22" max="23" width="12.7109375" style="159" customWidth="1"/>
    <col min="24" max="24" width="11.8515625" style="159" customWidth="1"/>
    <col min="25" max="25" width="12.140625" style="159" customWidth="1"/>
    <col min="26" max="26" width="12.7109375" style="159" customWidth="1"/>
    <col min="27" max="28" width="12.28125" style="159" customWidth="1"/>
    <col min="29" max="16384" width="9.140625" style="159" customWidth="1"/>
  </cols>
  <sheetData>
    <row r="1" spans="1:21" s="790" customFormat="1" ht="12" customHeight="1">
      <c r="A1" s="18" t="s">
        <v>7</v>
      </c>
      <c r="P1" s="837"/>
      <c r="Q1" s="837"/>
      <c r="R1" s="837"/>
      <c r="S1" s="837"/>
      <c r="T1" s="837"/>
      <c r="U1" s="837"/>
    </row>
    <row r="2" spans="1:21" s="790" customFormat="1" ht="12" customHeight="1">
      <c r="A2" s="20"/>
      <c r="P2" s="837"/>
      <c r="Q2" s="837"/>
      <c r="R2" s="837"/>
      <c r="S2" s="837"/>
      <c r="T2" s="837"/>
      <c r="U2" s="837"/>
    </row>
    <row r="3" spans="1:21" s="790" customFormat="1" ht="12" customHeight="1">
      <c r="A3" s="20" t="s">
        <v>8</v>
      </c>
      <c r="P3" s="837"/>
      <c r="Q3" s="837"/>
      <c r="R3" s="837"/>
      <c r="S3" s="837"/>
      <c r="T3" s="837"/>
      <c r="U3" s="837"/>
    </row>
    <row r="4" spans="1:30" ht="15" customHeight="1">
      <c r="A4" s="791" t="s">
        <v>254</v>
      </c>
      <c r="B4" s="791"/>
      <c r="C4" s="791"/>
      <c r="D4" s="791"/>
      <c r="E4" s="791"/>
      <c r="F4" s="791"/>
      <c r="G4" s="791"/>
      <c r="H4" s="791"/>
      <c r="I4" s="791"/>
      <c r="J4" s="791"/>
      <c r="K4" s="792"/>
      <c r="L4" s="792"/>
      <c r="M4" s="792"/>
      <c r="N4" s="792"/>
      <c r="O4" s="792"/>
      <c r="P4" s="838"/>
      <c r="Q4" s="838"/>
      <c r="R4" s="839"/>
      <c r="S4" s="839"/>
      <c r="T4" s="839"/>
      <c r="U4" s="839"/>
      <c r="V4" s="792"/>
      <c r="W4" s="792"/>
      <c r="X4" s="792"/>
      <c r="Y4" s="792"/>
      <c r="Z4" s="792"/>
      <c r="AA4" s="792"/>
      <c r="AB4" s="792"/>
      <c r="AC4" s="792"/>
      <c r="AD4" s="792"/>
    </row>
    <row r="5" spans="16:21" s="138" customFormat="1" ht="15" customHeight="1">
      <c r="P5" s="840"/>
      <c r="Q5" s="840"/>
      <c r="R5" s="840"/>
      <c r="S5" s="840"/>
      <c r="T5" s="840"/>
      <c r="U5" s="840"/>
    </row>
    <row r="6" spans="1:30" s="138" customFormat="1" ht="15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841"/>
      <c r="Q6" s="841"/>
      <c r="R6" s="841"/>
      <c r="S6" s="841"/>
      <c r="T6" s="841"/>
      <c r="U6" s="841"/>
      <c r="V6" s="231"/>
      <c r="W6" s="231"/>
      <c r="X6" s="231"/>
      <c r="Y6" s="231"/>
      <c r="Z6" s="231"/>
      <c r="AA6" s="231"/>
      <c r="AB6" s="231"/>
      <c r="AC6" s="231"/>
      <c r="AD6" s="231"/>
    </row>
    <row r="7" spans="1:30" ht="15" customHeight="1">
      <c r="A7" s="793" t="s">
        <v>662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841"/>
      <c r="Q7" s="841"/>
      <c r="R7" s="841"/>
      <c r="S7" s="841"/>
      <c r="T7" s="841"/>
      <c r="U7" s="841"/>
      <c r="V7" s="231"/>
      <c r="W7" s="231"/>
      <c r="X7" s="231"/>
      <c r="Y7" s="231"/>
      <c r="Z7" s="231"/>
      <c r="AA7" s="231"/>
      <c r="AB7" s="231"/>
      <c r="AC7" s="231"/>
      <c r="AD7" s="231"/>
    </row>
    <row r="8" spans="1:30" ht="15" customHeight="1">
      <c r="A8" s="794" t="s">
        <v>308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841"/>
      <c r="Q8" s="841"/>
      <c r="R8" s="841"/>
      <c r="S8" s="841"/>
      <c r="T8" s="841"/>
      <c r="U8" s="841"/>
      <c r="V8" s="231"/>
      <c r="W8" s="231"/>
      <c r="X8" s="231"/>
      <c r="Y8" s="231"/>
      <c r="Z8" s="231"/>
      <c r="AA8" s="231"/>
      <c r="AB8" s="231"/>
      <c r="AC8" s="231"/>
      <c r="AD8" s="231"/>
    </row>
    <row r="9" spans="1:30" ht="15" customHeight="1">
      <c r="A9" s="231"/>
      <c r="B9" s="795" t="s">
        <v>34</v>
      </c>
      <c r="C9" s="842">
        <v>2009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841"/>
      <c r="Q9" s="841"/>
      <c r="R9" s="841"/>
      <c r="S9" s="841"/>
      <c r="T9" s="841"/>
      <c r="U9" s="841"/>
      <c r="V9" s="231"/>
      <c r="W9" s="231"/>
      <c r="X9" s="231"/>
      <c r="Y9" s="231"/>
      <c r="Z9" s="231"/>
      <c r="AA9" s="231"/>
      <c r="AB9" s="231"/>
      <c r="AC9" s="231"/>
      <c r="AD9" s="231"/>
    </row>
    <row r="10" spans="1:30" ht="15" customHeight="1">
      <c r="A10" s="797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841"/>
      <c r="Q10" s="841"/>
      <c r="R10" s="841"/>
      <c r="S10" s="841"/>
      <c r="T10" s="841"/>
      <c r="U10" s="841"/>
      <c r="V10" s="231"/>
      <c r="W10" s="231"/>
      <c r="X10" s="231"/>
      <c r="Y10" s="231"/>
      <c r="Z10" s="231"/>
      <c r="AA10" s="231"/>
      <c r="AB10" s="231"/>
      <c r="AC10" s="231"/>
      <c r="AD10" s="231"/>
    </row>
    <row r="11" spans="1:30" ht="15" customHeight="1">
      <c r="A11" s="843"/>
      <c r="B11" s="844" t="s">
        <v>297</v>
      </c>
      <c r="C11" s="800"/>
      <c r="D11" s="800"/>
      <c r="E11" s="800"/>
      <c r="F11" s="800"/>
      <c r="G11" s="800"/>
      <c r="H11" s="801"/>
      <c r="I11" s="844" t="s">
        <v>298</v>
      </c>
      <c r="J11" s="800"/>
      <c r="K11" s="800"/>
      <c r="L11" s="800"/>
      <c r="M11" s="800"/>
      <c r="N11" s="800"/>
      <c r="O11" s="801"/>
      <c r="P11" s="845" t="s">
        <v>747</v>
      </c>
      <c r="Q11" s="846"/>
      <c r="R11" s="846"/>
      <c r="S11" s="846"/>
      <c r="T11" s="846"/>
      <c r="U11" s="846"/>
      <c r="V11" s="801"/>
      <c r="W11" s="844" t="s">
        <v>690</v>
      </c>
      <c r="X11" s="800"/>
      <c r="Y11" s="800"/>
      <c r="Z11" s="800"/>
      <c r="AA11" s="800"/>
      <c r="AB11" s="800"/>
      <c r="AC11" s="801"/>
      <c r="AD11" s="231"/>
    </row>
    <row r="12" spans="1:30" ht="15" customHeight="1">
      <c r="A12" s="848"/>
      <c r="B12" s="849" t="s">
        <v>299</v>
      </c>
      <c r="C12" s="850"/>
      <c r="D12" s="850"/>
      <c r="E12" s="850"/>
      <c r="F12" s="850"/>
      <c r="G12" s="801"/>
      <c r="H12" s="851" t="s">
        <v>35</v>
      </c>
      <c r="I12" s="849" t="s">
        <v>299</v>
      </c>
      <c r="J12" s="850"/>
      <c r="K12" s="850"/>
      <c r="L12" s="850"/>
      <c r="M12" s="850"/>
      <c r="N12" s="850"/>
      <c r="O12" s="801"/>
      <c r="P12" s="852" t="s">
        <v>299</v>
      </c>
      <c r="Q12" s="853"/>
      <c r="R12" s="853"/>
      <c r="S12" s="853"/>
      <c r="T12" s="853"/>
      <c r="U12" s="853"/>
      <c r="V12" s="801"/>
      <c r="W12" s="849" t="s">
        <v>299</v>
      </c>
      <c r="X12" s="850"/>
      <c r="Y12" s="850"/>
      <c r="Z12" s="850"/>
      <c r="AA12" s="850"/>
      <c r="AB12" s="850"/>
      <c r="AC12" s="801"/>
      <c r="AD12" s="231"/>
    </row>
    <row r="13" spans="1:30" ht="43.5" customHeight="1">
      <c r="A13" s="854" t="s">
        <v>275</v>
      </c>
      <c r="B13" s="855" t="s">
        <v>300</v>
      </c>
      <c r="C13" s="856" t="s">
        <v>301</v>
      </c>
      <c r="D13" s="856" t="s">
        <v>302</v>
      </c>
      <c r="E13" s="804" t="s">
        <v>303</v>
      </c>
      <c r="F13" s="857" t="s">
        <v>746</v>
      </c>
      <c r="G13" s="858" t="s">
        <v>42</v>
      </c>
      <c r="H13" s="859" t="s">
        <v>304</v>
      </c>
      <c r="I13" s="855" t="s">
        <v>300</v>
      </c>
      <c r="J13" s="856" t="s">
        <v>301</v>
      </c>
      <c r="K13" s="856" t="s">
        <v>302</v>
      </c>
      <c r="L13" s="856" t="s">
        <v>689</v>
      </c>
      <c r="M13" s="804" t="s">
        <v>303</v>
      </c>
      <c r="N13" s="857" t="s">
        <v>746</v>
      </c>
      <c r="O13" s="858" t="s">
        <v>42</v>
      </c>
      <c r="P13" s="860" t="s">
        <v>300</v>
      </c>
      <c r="Q13" s="861" t="s">
        <v>301</v>
      </c>
      <c r="R13" s="861" t="s">
        <v>302</v>
      </c>
      <c r="S13" s="861" t="s">
        <v>689</v>
      </c>
      <c r="T13" s="805" t="s">
        <v>303</v>
      </c>
      <c r="U13" s="862" t="s">
        <v>746</v>
      </c>
      <c r="V13" s="858" t="s">
        <v>42</v>
      </c>
      <c r="W13" s="855" t="s">
        <v>300</v>
      </c>
      <c r="X13" s="856" t="s">
        <v>301</v>
      </c>
      <c r="Y13" s="856" t="s">
        <v>302</v>
      </c>
      <c r="Z13" s="856" t="s">
        <v>689</v>
      </c>
      <c r="AA13" s="804" t="s">
        <v>303</v>
      </c>
      <c r="AB13" s="857" t="s">
        <v>746</v>
      </c>
      <c r="AC13" s="858" t="s">
        <v>42</v>
      </c>
      <c r="AD13" s="231"/>
    </row>
    <row r="14" spans="1:30" ht="15" customHeight="1">
      <c r="A14" s="864" t="s">
        <v>31</v>
      </c>
      <c r="B14" s="631">
        <v>64794.07958921695</v>
      </c>
      <c r="C14" s="631">
        <v>56091.58490566038</v>
      </c>
      <c r="D14" s="631">
        <v>53929.527483124395</v>
      </c>
      <c r="E14" s="631">
        <v>86199.04932735427</v>
      </c>
      <c r="F14" s="631">
        <v>60826.28571428572</v>
      </c>
      <c r="G14" s="630"/>
      <c r="H14" s="630" t="s">
        <v>24</v>
      </c>
      <c r="I14" s="631">
        <v>62465.86440677966</v>
      </c>
      <c r="J14" s="631">
        <v>56707.153846153844</v>
      </c>
      <c r="K14" s="631">
        <v>49957.958333333336</v>
      </c>
      <c r="L14" s="631">
        <v>38903.23809523809</v>
      </c>
      <c r="M14" s="631">
        <v>86472.27906976744</v>
      </c>
      <c r="N14" s="631">
        <v>52124</v>
      </c>
      <c r="O14" s="630"/>
      <c r="P14" s="631">
        <v>67743.21951219512</v>
      </c>
      <c r="Q14" s="631">
        <v>55622.34482758621</v>
      </c>
      <c r="R14" s="631">
        <v>50329.555555555555</v>
      </c>
      <c r="S14" s="631">
        <v>40085.71428571428</v>
      </c>
      <c r="T14" s="631">
        <v>72495.38461538461</v>
      </c>
      <c r="U14" s="1080" t="s">
        <v>851</v>
      </c>
      <c r="V14" s="630"/>
      <c r="W14" s="631">
        <v>64314.772016460905</v>
      </c>
      <c r="X14" s="631">
        <v>56299.193954659946</v>
      </c>
      <c r="Y14" s="631">
        <v>53105.7680060652</v>
      </c>
      <c r="Z14" s="631">
        <v>38944</v>
      </c>
      <c r="AA14" s="631">
        <v>85206</v>
      </c>
      <c r="AB14" s="631">
        <v>61990.91891891892</v>
      </c>
      <c r="AC14" s="630"/>
      <c r="AD14" s="231"/>
    </row>
    <row r="15" spans="1:30" ht="15" customHeight="1">
      <c r="A15" s="817" t="s">
        <v>238</v>
      </c>
      <c r="B15" s="1066">
        <v>63031.017964071856</v>
      </c>
      <c r="C15" s="1066">
        <v>49973.49333333333</v>
      </c>
      <c r="D15" s="1066">
        <v>51424.41975308642</v>
      </c>
      <c r="E15" s="1080" t="s">
        <v>851</v>
      </c>
      <c r="F15" s="1066">
        <v>49903.333333333336</v>
      </c>
      <c r="G15" s="631">
        <v>57014.933333333334</v>
      </c>
      <c r="H15" s="630" t="s">
        <v>24</v>
      </c>
      <c r="I15" s="631">
        <v>60073.739130434784</v>
      </c>
      <c r="J15" s="631">
        <v>59895.28</v>
      </c>
      <c r="K15" s="631">
        <v>43714.03389830508</v>
      </c>
      <c r="L15" s="631">
        <v>38688.68965517241</v>
      </c>
      <c r="M15" s="631">
        <v>44539.05882352941</v>
      </c>
      <c r="N15" s="631">
        <v>70997.33333333333</v>
      </c>
      <c r="O15" s="631">
        <v>54350.75862068965</v>
      </c>
      <c r="P15" s="1080" t="s">
        <v>851</v>
      </c>
      <c r="Q15" s="631">
        <v>49400</v>
      </c>
      <c r="R15" s="631">
        <v>45533.333333333336</v>
      </c>
      <c r="S15" s="1080" t="s">
        <v>851</v>
      </c>
      <c r="T15" s="631">
        <v>43592</v>
      </c>
      <c r="U15" s="631">
        <v>50849.333333333336</v>
      </c>
      <c r="V15" s="631">
        <v>56692.90909090909</v>
      </c>
      <c r="W15" s="631">
        <v>62926.30210325048</v>
      </c>
      <c r="X15" s="631">
        <v>53544.3503649635</v>
      </c>
      <c r="Y15" s="631">
        <v>49926.92682926829</v>
      </c>
      <c r="Z15" s="631">
        <v>38553.485714285714</v>
      </c>
      <c r="AA15" s="631">
        <v>59518.171428571426</v>
      </c>
      <c r="AB15" s="631">
        <v>52667.555555555555</v>
      </c>
      <c r="AC15" s="631">
        <v>56284.309484193</v>
      </c>
      <c r="AD15" s="231"/>
    </row>
    <row r="16" spans="1:30" ht="15" customHeight="1">
      <c r="A16" s="817" t="s">
        <v>239</v>
      </c>
      <c r="B16" s="1066">
        <v>67257.56060606061</v>
      </c>
      <c r="C16" s="1066">
        <v>72586</v>
      </c>
      <c r="D16" s="1066">
        <v>55497.416267942586</v>
      </c>
      <c r="E16" s="1066">
        <v>56837.767441860466</v>
      </c>
      <c r="F16" s="1066">
        <v>57721.333333333336</v>
      </c>
      <c r="G16" s="631">
        <v>62141.30181818182</v>
      </c>
      <c r="H16" s="630" t="s">
        <v>24</v>
      </c>
      <c r="I16" s="631">
        <v>70075.91666666667</v>
      </c>
      <c r="J16" s="631">
        <v>59887.5</v>
      </c>
      <c r="K16" s="631">
        <v>52320.333333333336</v>
      </c>
      <c r="L16" s="1080" t="s">
        <v>851</v>
      </c>
      <c r="M16" s="631">
        <v>56797.818181818184</v>
      </c>
      <c r="N16" s="1080" t="s">
        <v>851</v>
      </c>
      <c r="O16" s="631">
        <v>64406.04878048781</v>
      </c>
      <c r="P16" s="631">
        <v>61338.28571428572</v>
      </c>
      <c r="Q16" s="1080" t="s">
        <v>851</v>
      </c>
      <c r="R16" s="631">
        <v>50081.454545454544</v>
      </c>
      <c r="S16" s="1080" t="s">
        <v>851</v>
      </c>
      <c r="T16" s="1080" t="s">
        <v>851</v>
      </c>
      <c r="U16" s="631">
        <v>43200</v>
      </c>
      <c r="V16" s="631">
        <v>58321.05263157895</v>
      </c>
      <c r="W16" s="631">
        <v>67641.43832020997</v>
      </c>
      <c r="X16" s="631">
        <v>66075.125</v>
      </c>
      <c r="Y16" s="631">
        <v>54940.75409836065</v>
      </c>
      <c r="Z16" s="1080" t="s">
        <v>851</v>
      </c>
      <c r="AA16" s="631">
        <v>56829.62962962963</v>
      </c>
      <c r="AB16" s="631">
        <v>55646.857142857145</v>
      </c>
      <c r="AC16" s="631">
        <v>62442.164893617024</v>
      </c>
      <c r="AD16" s="231"/>
    </row>
    <row r="17" spans="1:30" ht="15" customHeight="1">
      <c r="A17" s="817" t="s">
        <v>240</v>
      </c>
      <c r="B17" s="1066">
        <v>63608.52631578947</v>
      </c>
      <c r="C17" s="1066">
        <v>58437.818181818184</v>
      </c>
      <c r="D17" s="1066">
        <v>57607.41258741259</v>
      </c>
      <c r="E17" s="1066">
        <v>114622.90196078431</v>
      </c>
      <c r="F17" s="1066">
        <v>70333.33333333333</v>
      </c>
      <c r="G17" s="631">
        <v>76331.72619047618</v>
      </c>
      <c r="H17" s="630" t="s">
        <v>24</v>
      </c>
      <c r="I17" s="631">
        <v>53312.58823529412</v>
      </c>
      <c r="J17" s="631">
        <v>50812.470588235294</v>
      </c>
      <c r="K17" s="631">
        <v>54627.04761904762</v>
      </c>
      <c r="L17" s="1080" t="s">
        <v>851</v>
      </c>
      <c r="M17" s="631">
        <v>135085.88888888888</v>
      </c>
      <c r="N17" s="631">
        <v>42000</v>
      </c>
      <c r="O17" s="631">
        <v>78209.73451327434</v>
      </c>
      <c r="P17" s="631">
        <v>56316</v>
      </c>
      <c r="Q17" s="1080" t="s">
        <v>851</v>
      </c>
      <c r="R17" s="631">
        <v>54302.769230769234</v>
      </c>
      <c r="S17" s="1080" t="s">
        <v>851</v>
      </c>
      <c r="T17" s="631">
        <v>114963.2</v>
      </c>
      <c r="U17" s="631">
        <v>67385.14285714286</v>
      </c>
      <c r="V17" s="631">
        <v>71069.45454545454</v>
      </c>
      <c r="W17" s="631">
        <v>60021.86885245902</v>
      </c>
      <c r="X17" s="631">
        <v>54354.26666666667</v>
      </c>
      <c r="Y17" s="631">
        <v>57011.09604519774</v>
      </c>
      <c r="Z17" s="631">
        <v>24250</v>
      </c>
      <c r="AA17" s="631">
        <v>119623.37837837837</v>
      </c>
      <c r="AB17" s="631">
        <v>63891.333333333336</v>
      </c>
      <c r="AC17" s="631">
        <v>76292.52738336714</v>
      </c>
      <c r="AD17" s="231"/>
    </row>
    <row r="18" spans="1:30" ht="15" customHeight="1">
      <c r="A18" s="817" t="s">
        <v>241</v>
      </c>
      <c r="B18" s="1066">
        <v>58734.81481481482</v>
      </c>
      <c r="C18" s="1066">
        <v>50819.142857142855</v>
      </c>
      <c r="D18" s="1066">
        <v>54867.73333333333</v>
      </c>
      <c r="E18" s="1066">
        <v>84994</v>
      </c>
      <c r="F18" s="1080" t="s">
        <v>851</v>
      </c>
      <c r="G18" s="631">
        <v>56609.85034013606</v>
      </c>
      <c r="H18" s="630" t="s">
        <v>24</v>
      </c>
      <c r="I18" s="631">
        <v>62540.5</v>
      </c>
      <c r="J18" s="631">
        <v>48342.117647058825</v>
      </c>
      <c r="K18" s="631">
        <v>51112</v>
      </c>
      <c r="L18" s="1080" t="s">
        <v>851</v>
      </c>
      <c r="M18" s="631">
        <v>50760</v>
      </c>
      <c r="N18" s="1080" t="s">
        <v>851</v>
      </c>
      <c r="O18" s="631">
        <v>56488.71641791045</v>
      </c>
      <c r="P18" s="631">
        <v>61200</v>
      </c>
      <c r="Q18" s="1080" t="s">
        <v>851</v>
      </c>
      <c r="R18" s="1080" t="s">
        <v>851</v>
      </c>
      <c r="S18" s="1080" t="s">
        <v>851</v>
      </c>
      <c r="T18" s="1080" t="s">
        <v>851</v>
      </c>
      <c r="U18" s="1080" t="s">
        <v>851</v>
      </c>
      <c r="V18" s="631">
        <v>62533.333333333336</v>
      </c>
      <c r="W18" s="631">
        <v>60240.17021276596</v>
      </c>
      <c r="X18" s="631">
        <v>50845.78723404255</v>
      </c>
      <c r="Y18" s="631">
        <v>54384.87671232877</v>
      </c>
      <c r="Z18" s="1080" t="s">
        <v>851</v>
      </c>
      <c r="AA18" s="1080" t="s">
        <v>851</v>
      </c>
      <c r="AB18" s="631">
        <v>97496</v>
      </c>
      <c r="AC18" s="631">
        <v>56888.46017699115</v>
      </c>
      <c r="AD18" s="231"/>
    </row>
    <row r="19" spans="1:30" ht="15" customHeight="1">
      <c r="A19" s="817" t="s">
        <v>242</v>
      </c>
      <c r="B19" s="1066">
        <v>74241.81818181818</v>
      </c>
      <c r="C19" s="1066">
        <v>59092.88888888889</v>
      </c>
      <c r="D19" s="1066">
        <v>55736.365853658535</v>
      </c>
      <c r="E19" s="1066">
        <v>54683.07692307692</v>
      </c>
      <c r="F19" s="1080" t="s">
        <v>851</v>
      </c>
      <c r="G19" s="631">
        <v>58358.02489626556</v>
      </c>
      <c r="H19" s="630" t="s">
        <v>24</v>
      </c>
      <c r="I19" s="631">
        <v>74360</v>
      </c>
      <c r="J19" s="631">
        <v>64246.857142857145</v>
      </c>
      <c r="K19" s="631">
        <v>53574.4</v>
      </c>
      <c r="L19" s="1080" t="s">
        <v>851</v>
      </c>
      <c r="M19" s="631">
        <v>44111.11111111111</v>
      </c>
      <c r="N19" s="631">
        <v>40339.2</v>
      </c>
      <c r="O19" s="631">
        <v>57944.64367816092</v>
      </c>
      <c r="P19" s="631">
        <v>69490.28571428571</v>
      </c>
      <c r="Q19" s="631">
        <v>51900</v>
      </c>
      <c r="R19" s="631">
        <v>57754.10526315789</v>
      </c>
      <c r="S19" s="1080" t="s">
        <v>851</v>
      </c>
      <c r="T19" s="631">
        <v>52874</v>
      </c>
      <c r="U19" s="1080" t="s">
        <v>851</v>
      </c>
      <c r="V19" s="631">
        <v>70542.0487804878</v>
      </c>
      <c r="W19" s="631">
        <v>73544.71111111112</v>
      </c>
      <c r="X19" s="631">
        <v>60395.54098360656</v>
      </c>
      <c r="Y19" s="631">
        <v>55565.119266055044</v>
      </c>
      <c r="Z19" s="1080" t="s">
        <v>851</v>
      </c>
      <c r="AA19" s="631">
        <v>50745.230769230766</v>
      </c>
      <c r="AB19" s="1080" t="s">
        <v>851</v>
      </c>
      <c r="AC19" s="631">
        <v>59614.34146341463</v>
      </c>
      <c r="AD19" s="231"/>
    </row>
    <row r="20" spans="1:30" ht="15" customHeight="1">
      <c r="A20" s="817" t="s">
        <v>243</v>
      </c>
      <c r="B20" s="1080" t="s">
        <v>851</v>
      </c>
      <c r="C20" s="1066">
        <v>54967.86666666667</v>
      </c>
      <c r="D20" s="1066">
        <v>51572.28571428572</v>
      </c>
      <c r="E20" s="1066">
        <v>48105.333333333336</v>
      </c>
      <c r="F20" s="1080" t="s">
        <v>851</v>
      </c>
      <c r="G20" s="631">
        <v>52980.22222222222</v>
      </c>
      <c r="H20" s="630" t="s">
        <v>24</v>
      </c>
      <c r="I20" s="631">
        <v>43297.454545454544</v>
      </c>
      <c r="J20" s="631">
        <v>45021.75</v>
      </c>
      <c r="K20" s="631">
        <v>49475.89189189189</v>
      </c>
      <c r="L20" s="631">
        <v>51002.666666666664</v>
      </c>
      <c r="M20" s="631">
        <v>30400</v>
      </c>
      <c r="N20" s="631">
        <v>26800</v>
      </c>
      <c r="O20" s="631">
        <v>46638.43243243243</v>
      </c>
      <c r="P20" s="1080" t="s">
        <v>851</v>
      </c>
      <c r="Q20" s="1080" t="s">
        <v>851</v>
      </c>
      <c r="R20" s="631">
        <v>46018.181818181816</v>
      </c>
      <c r="S20" s="1080" t="s">
        <v>851</v>
      </c>
      <c r="T20" s="1080" t="s">
        <v>851</v>
      </c>
      <c r="U20" s="631">
        <v>31649.6</v>
      </c>
      <c r="V20" s="631">
        <v>42831.40740740741</v>
      </c>
      <c r="W20" s="631">
        <v>56036.86956521739</v>
      </c>
      <c r="X20" s="631">
        <v>51171.102040816324</v>
      </c>
      <c r="Y20" s="631">
        <v>50705.65</v>
      </c>
      <c r="Z20" s="631">
        <v>44651.692307692305</v>
      </c>
      <c r="AA20" s="631">
        <v>42986</v>
      </c>
      <c r="AB20" s="631">
        <v>30841.333333333332</v>
      </c>
      <c r="AC20" s="631">
        <v>50153.946768060836</v>
      </c>
      <c r="AD20" s="231"/>
    </row>
    <row r="21" spans="1:30" ht="15" customHeight="1">
      <c r="A21" s="865" t="s">
        <v>244</v>
      </c>
      <c r="B21" s="1066">
        <v>67910.4</v>
      </c>
      <c r="C21" s="1066">
        <v>67216</v>
      </c>
      <c r="D21" s="1066">
        <v>48706.56</v>
      </c>
      <c r="E21" s="1066">
        <v>79456</v>
      </c>
      <c r="F21" s="1080" t="s">
        <v>851</v>
      </c>
      <c r="G21" s="631">
        <v>60730.857142857145</v>
      </c>
      <c r="H21" s="630" t="s">
        <v>24</v>
      </c>
      <c r="I21" s="631">
        <v>58450</v>
      </c>
      <c r="J21" s="1080" t="s">
        <v>851</v>
      </c>
      <c r="K21" s="631">
        <v>68400</v>
      </c>
      <c r="L21" s="1080" t="s">
        <v>851</v>
      </c>
      <c r="M21" s="631">
        <v>89916.8</v>
      </c>
      <c r="N21" s="1080" t="s">
        <v>851</v>
      </c>
      <c r="O21" s="631">
        <v>68435.77777777778</v>
      </c>
      <c r="P21" s="1080" t="s">
        <v>851</v>
      </c>
      <c r="Q21" s="1080" t="s">
        <v>851</v>
      </c>
      <c r="R21" s="631">
        <v>46300</v>
      </c>
      <c r="S21" s="1080" t="s">
        <v>851</v>
      </c>
      <c r="T21" s="1080" t="s">
        <v>851</v>
      </c>
      <c r="U21" s="631">
        <v>43000</v>
      </c>
      <c r="V21" s="631">
        <v>55029.555555555555</v>
      </c>
      <c r="W21" s="631">
        <v>69518.51851851853</v>
      </c>
      <c r="X21" s="631">
        <v>63833.77777777778</v>
      </c>
      <c r="Y21" s="631">
        <v>50912.54054054054</v>
      </c>
      <c r="Z21" s="1080" t="s">
        <v>851</v>
      </c>
      <c r="AA21" s="631">
        <v>73473</v>
      </c>
      <c r="AB21" s="631">
        <v>43000</v>
      </c>
      <c r="AC21" s="631">
        <v>61122.86956521739</v>
      </c>
      <c r="AD21" s="231"/>
    </row>
    <row r="22" spans="1:30" ht="25.5">
      <c r="A22" s="866" t="s">
        <v>305</v>
      </c>
      <c r="B22" s="631">
        <v>66812.98349834983</v>
      </c>
      <c r="C22" s="631">
        <v>58105.006451612906</v>
      </c>
      <c r="D22" s="631">
        <v>55547.89071038251</v>
      </c>
      <c r="E22" s="631">
        <v>91584.11834319527</v>
      </c>
      <c r="F22" s="631">
        <v>68173.5</v>
      </c>
      <c r="G22" s="630"/>
      <c r="H22" s="630" t="s">
        <v>24</v>
      </c>
      <c r="I22" s="1066">
        <v>68153.17647058824</v>
      </c>
      <c r="J22" s="1066">
        <v>62904.32989690721</v>
      </c>
      <c r="K22" s="1066">
        <v>53816.96551724138</v>
      </c>
      <c r="L22" s="1066">
        <v>44965.333333333336</v>
      </c>
      <c r="M22" s="1066">
        <v>108906.8</v>
      </c>
      <c r="N22" s="1066">
        <v>66165.33333333333</v>
      </c>
      <c r="O22" s="630"/>
      <c r="P22" s="1066">
        <v>64011.862068965514</v>
      </c>
      <c r="Q22" s="1066">
        <v>61300</v>
      </c>
      <c r="R22" s="1066">
        <v>50880.745762711864</v>
      </c>
      <c r="S22" s="1080" t="s">
        <v>851</v>
      </c>
      <c r="T22" s="1066">
        <v>89860.23529411765</v>
      </c>
      <c r="U22" s="1080" t="s">
        <v>851</v>
      </c>
      <c r="V22" s="630"/>
      <c r="W22" s="631">
        <v>66964.07683615819</v>
      </c>
      <c r="X22" s="631">
        <v>60042.207407407404</v>
      </c>
      <c r="Y22" s="631">
        <v>55022.919514884234</v>
      </c>
      <c r="Z22" s="631">
        <v>43092.19047619047</v>
      </c>
      <c r="AA22" s="631">
        <v>95130</v>
      </c>
      <c r="AB22" s="631">
        <v>72856.58536585367</v>
      </c>
      <c r="AC22" s="630"/>
      <c r="AD22" s="231"/>
    </row>
    <row r="23" spans="1:30" ht="15" customHeight="1">
      <c r="A23" s="867" t="s">
        <v>238</v>
      </c>
      <c r="B23" s="631">
        <v>64810.555555555555</v>
      </c>
      <c r="C23" s="631">
        <v>51263.52542372881</v>
      </c>
      <c r="D23" s="631">
        <v>52995.81434599156</v>
      </c>
      <c r="E23" s="1080" t="s">
        <v>851</v>
      </c>
      <c r="F23" s="631">
        <v>54320</v>
      </c>
      <c r="G23" s="631">
        <v>58853.426146010184</v>
      </c>
      <c r="H23" s="630" t="s">
        <v>24</v>
      </c>
      <c r="I23" s="631">
        <v>67201.66292134831</v>
      </c>
      <c r="J23" s="1080" t="s">
        <v>851</v>
      </c>
      <c r="K23" s="631">
        <v>46235.885714285716</v>
      </c>
      <c r="L23" s="631">
        <v>41718.22222222222</v>
      </c>
      <c r="M23" s="631">
        <v>57980</v>
      </c>
      <c r="N23" s="631">
        <v>88496</v>
      </c>
      <c r="O23" s="631">
        <v>62388.072289156626</v>
      </c>
      <c r="P23" s="1066">
        <v>60274.666666666664</v>
      </c>
      <c r="Q23" s="1066">
        <v>58160</v>
      </c>
      <c r="R23" s="1066">
        <v>47600</v>
      </c>
      <c r="S23" s="1080" t="s">
        <v>851</v>
      </c>
      <c r="T23" s="1080" t="s">
        <v>851</v>
      </c>
      <c r="U23" s="1066">
        <v>52799</v>
      </c>
      <c r="V23" s="631">
        <v>54088.148148148146</v>
      </c>
      <c r="W23" s="631">
        <v>65135.29281767956</v>
      </c>
      <c r="X23" s="631">
        <v>58114.92134831461</v>
      </c>
      <c r="Y23" s="631">
        <v>51845.04827586207</v>
      </c>
      <c r="Z23" s="631">
        <v>42046.4</v>
      </c>
      <c r="AA23" s="1080" t="s">
        <v>851</v>
      </c>
      <c r="AB23" s="631">
        <v>58333.142857142855</v>
      </c>
      <c r="AC23" s="631">
        <v>59260.62793572312</v>
      </c>
      <c r="AD23" s="231"/>
    </row>
    <row r="24" spans="1:30" ht="15" customHeight="1">
      <c r="A24" s="867" t="s">
        <v>239</v>
      </c>
      <c r="B24" s="631">
        <v>68570.21848739496</v>
      </c>
      <c r="C24" s="631">
        <v>78724.72727272728</v>
      </c>
      <c r="D24" s="631">
        <v>55760.41379310345</v>
      </c>
      <c r="E24" s="631">
        <v>57479.57894736842</v>
      </c>
      <c r="F24" s="631">
        <v>56882</v>
      </c>
      <c r="G24" s="631">
        <v>63373.361344537814</v>
      </c>
      <c r="H24" s="630" t="s">
        <v>24</v>
      </c>
      <c r="I24" s="631">
        <v>71827.7</v>
      </c>
      <c r="J24" s="631">
        <v>60220.68965517241</v>
      </c>
      <c r="K24" s="631">
        <v>55183.57894736842</v>
      </c>
      <c r="L24" s="1080" t="s">
        <v>851</v>
      </c>
      <c r="M24" s="631">
        <v>63947</v>
      </c>
      <c r="N24" s="1080" t="s">
        <v>851</v>
      </c>
      <c r="O24" s="631">
        <v>66563.82352941176</v>
      </c>
      <c r="P24" s="1066">
        <v>62300.23529411765</v>
      </c>
      <c r="Q24" s="1080" t="s">
        <v>851</v>
      </c>
      <c r="R24" s="1066">
        <v>51089.6</v>
      </c>
      <c r="S24" s="1080" t="s">
        <v>851</v>
      </c>
      <c r="T24" s="1080" t="s">
        <v>851</v>
      </c>
      <c r="U24" s="1080" t="s">
        <v>851</v>
      </c>
      <c r="V24" s="631">
        <v>59677.41935483871</v>
      </c>
      <c r="W24" s="631">
        <v>69029.94626865671</v>
      </c>
      <c r="X24" s="631">
        <v>68333.52727272727</v>
      </c>
      <c r="Y24" s="631">
        <v>55476.33497536946</v>
      </c>
      <c r="Z24" s="1080" t="s">
        <v>851</v>
      </c>
      <c r="AA24" s="631">
        <v>58604.34782608696</v>
      </c>
      <c r="AB24" s="631">
        <v>56882</v>
      </c>
      <c r="AC24" s="631">
        <v>63869.98444790047</v>
      </c>
      <c r="AD24" s="231"/>
    </row>
    <row r="25" spans="1:30" ht="15" customHeight="1">
      <c r="A25" s="867" t="s">
        <v>240</v>
      </c>
      <c r="B25" s="631">
        <v>67258.3111111111</v>
      </c>
      <c r="C25" s="631">
        <v>45216</v>
      </c>
      <c r="D25" s="631">
        <v>62609.76623376623</v>
      </c>
      <c r="E25" s="631">
        <v>125613.47368421052</v>
      </c>
      <c r="F25" s="631">
        <v>72500</v>
      </c>
      <c r="G25" s="631">
        <v>86585.6780487805</v>
      </c>
      <c r="H25" s="630" t="s">
        <v>24</v>
      </c>
      <c r="I25" s="631">
        <v>51124.36363636364</v>
      </c>
      <c r="J25" s="631">
        <v>57184.57142857143</v>
      </c>
      <c r="K25" s="631">
        <v>60222.22222222222</v>
      </c>
      <c r="L25" s="1080" t="s">
        <v>851</v>
      </c>
      <c r="M25" s="631">
        <v>145781.4814814815</v>
      </c>
      <c r="N25" s="1080" t="s">
        <v>851</v>
      </c>
      <c r="O25" s="631">
        <v>99232</v>
      </c>
      <c r="P25" s="1066">
        <v>60332</v>
      </c>
      <c r="Q25" s="1080" t="s">
        <v>851</v>
      </c>
      <c r="R25" s="1080" t="s">
        <v>851</v>
      </c>
      <c r="S25" s="1080" t="s">
        <v>851</v>
      </c>
      <c r="T25" s="1066">
        <v>125070.22222222222</v>
      </c>
      <c r="U25" s="1066">
        <v>57748</v>
      </c>
      <c r="V25" s="631">
        <v>81331.38461538461</v>
      </c>
      <c r="W25" s="631">
        <v>63725.54838709677</v>
      </c>
      <c r="X25" s="631">
        <v>55429.666666666664</v>
      </c>
      <c r="Y25" s="631">
        <v>61684.260869565216</v>
      </c>
      <c r="Z25" s="1080" t="s">
        <v>851</v>
      </c>
      <c r="AA25" s="631">
        <v>130431.75</v>
      </c>
      <c r="AB25" s="631">
        <v>62665.333333333336</v>
      </c>
      <c r="AC25" s="631">
        <v>88540</v>
      </c>
      <c r="AD25" s="231"/>
    </row>
    <row r="26" spans="1:30" ht="15" customHeight="1">
      <c r="A26" s="867" t="s">
        <v>241</v>
      </c>
      <c r="B26" s="631">
        <v>61231.13513513513</v>
      </c>
      <c r="C26" s="631">
        <v>51133.71428571428</v>
      </c>
      <c r="D26" s="631">
        <v>57370.604651162794</v>
      </c>
      <c r="E26" s="1080" t="s">
        <v>851</v>
      </c>
      <c r="F26" s="1080" t="s">
        <v>851</v>
      </c>
      <c r="G26" s="631">
        <v>57993.07692307692</v>
      </c>
      <c r="H26" s="630" t="s">
        <v>24</v>
      </c>
      <c r="I26" s="631">
        <v>73027.55555555556</v>
      </c>
      <c r="J26" s="631">
        <v>51017</v>
      </c>
      <c r="K26" s="631">
        <v>60846.4</v>
      </c>
      <c r="L26" s="1080" t="s">
        <v>851</v>
      </c>
      <c r="M26" s="1080" t="s">
        <v>851</v>
      </c>
      <c r="N26" s="1080" t="s">
        <v>851</v>
      </c>
      <c r="O26" s="631">
        <v>65481.828571428574</v>
      </c>
      <c r="P26" s="1080" t="s">
        <v>851</v>
      </c>
      <c r="Q26" s="1080" t="s">
        <v>851</v>
      </c>
      <c r="R26" s="1080" t="s">
        <v>851</v>
      </c>
      <c r="S26" s="1080" t="s">
        <v>851</v>
      </c>
      <c r="T26" s="1080" t="s">
        <v>851</v>
      </c>
      <c r="U26" s="1080" t="s">
        <v>851</v>
      </c>
      <c r="V26" s="631">
        <v>62266.666666666664</v>
      </c>
      <c r="W26" s="631">
        <v>64553.35593220339</v>
      </c>
      <c r="X26" s="631">
        <v>52482.06451612903</v>
      </c>
      <c r="Y26" s="631">
        <v>57732.666666666664</v>
      </c>
      <c r="Z26" s="1080" t="s">
        <v>851</v>
      </c>
      <c r="AA26" s="631">
        <v>58998.4</v>
      </c>
      <c r="AB26" s="631">
        <v>97496</v>
      </c>
      <c r="AC26" s="631">
        <v>59977.54482758621</v>
      </c>
      <c r="AD26" s="231"/>
    </row>
    <row r="27" spans="1:30" ht="15" customHeight="1">
      <c r="A27" s="867" t="s">
        <v>242</v>
      </c>
      <c r="B27" s="631">
        <v>74434.46153846153</v>
      </c>
      <c r="C27" s="631">
        <v>62706.153846153844</v>
      </c>
      <c r="D27" s="631">
        <v>57681.321739130435</v>
      </c>
      <c r="E27" s="631">
        <v>70080</v>
      </c>
      <c r="F27" s="1080" t="s">
        <v>851</v>
      </c>
      <c r="G27" s="631">
        <v>60956.46060606061</v>
      </c>
      <c r="H27" s="630" t="s">
        <v>24</v>
      </c>
      <c r="I27" s="631">
        <v>78996.30769230769</v>
      </c>
      <c r="J27" s="631">
        <v>69071.46666666666</v>
      </c>
      <c r="K27" s="631">
        <v>57914.8</v>
      </c>
      <c r="L27" s="1080" t="s">
        <v>851</v>
      </c>
      <c r="M27" s="1080" t="s">
        <v>851</v>
      </c>
      <c r="N27" s="631">
        <v>40000</v>
      </c>
      <c r="O27" s="631">
        <v>65134.339622641506</v>
      </c>
      <c r="P27" s="1080" t="s">
        <v>851</v>
      </c>
      <c r="Q27" s="1080" t="s">
        <v>851</v>
      </c>
      <c r="R27" s="1066">
        <v>59997.333333333336</v>
      </c>
      <c r="S27" s="1080" t="s">
        <v>851</v>
      </c>
      <c r="T27" s="1080" t="s">
        <v>851</v>
      </c>
      <c r="U27" s="1066">
        <v>179242</v>
      </c>
      <c r="V27" s="1080" t="s">
        <v>851</v>
      </c>
      <c r="W27" s="631">
        <v>78162.32258064517</v>
      </c>
      <c r="X27" s="631">
        <v>63867.37777777778</v>
      </c>
      <c r="Y27" s="631">
        <v>57902.14965986394</v>
      </c>
      <c r="Z27" s="1080" t="s">
        <v>851</v>
      </c>
      <c r="AA27" s="631">
        <v>65128</v>
      </c>
      <c r="AB27" s="1080" t="s">
        <v>851</v>
      </c>
      <c r="AC27" s="631">
        <v>64093.485714285714</v>
      </c>
      <c r="AD27" s="231"/>
    </row>
    <row r="28" spans="1:30" ht="15" customHeight="1">
      <c r="A28" s="867" t="s">
        <v>243</v>
      </c>
      <c r="B28" s="631">
        <v>83825.14285714286</v>
      </c>
      <c r="C28" s="631">
        <v>58470.857142857145</v>
      </c>
      <c r="D28" s="631">
        <v>51894.76056338028</v>
      </c>
      <c r="E28" s="631">
        <v>48105.333333333336</v>
      </c>
      <c r="F28" s="1080" t="s">
        <v>851</v>
      </c>
      <c r="G28" s="631">
        <v>54851.214953271025</v>
      </c>
      <c r="H28" s="630" t="s">
        <v>24</v>
      </c>
      <c r="I28" s="631">
        <v>42459</v>
      </c>
      <c r="J28" s="631">
        <v>46358.90909090909</v>
      </c>
      <c r="K28" s="631">
        <v>52979</v>
      </c>
      <c r="L28" s="631">
        <v>56403.2</v>
      </c>
      <c r="M28" s="1080" t="s">
        <v>851</v>
      </c>
      <c r="N28" s="1080" t="s">
        <v>851</v>
      </c>
      <c r="O28" s="631">
        <v>49533.30612244898</v>
      </c>
      <c r="P28" s="1080" t="s">
        <v>851</v>
      </c>
      <c r="Q28" s="1080" t="s">
        <v>851</v>
      </c>
      <c r="R28" s="1066">
        <v>46366.666666666664</v>
      </c>
      <c r="S28" s="1080" t="s">
        <v>851</v>
      </c>
      <c r="T28" s="1080" t="s">
        <v>851</v>
      </c>
      <c r="U28" s="1066">
        <v>43500</v>
      </c>
      <c r="V28" s="631">
        <v>44613.333333333336</v>
      </c>
      <c r="W28" s="1080" t="s">
        <v>851</v>
      </c>
      <c r="X28" s="631">
        <v>53752.606060606064</v>
      </c>
      <c r="Y28" s="631">
        <v>51824</v>
      </c>
      <c r="Z28" s="1080" t="s">
        <v>851</v>
      </c>
      <c r="AA28" s="631">
        <v>45329</v>
      </c>
      <c r="AB28" s="631">
        <v>43500</v>
      </c>
      <c r="AC28" s="631">
        <v>52429.30994152047</v>
      </c>
      <c r="AD28" s="231"/>
    </row>
    <row r="29" spans="1:30" ht="15" customHeight="1">
      <c r="A29" s="868" t="s">
        <v>244</v>
      </c>
      <c r="B29" s="631">
        <v>70721.14285714286</v>
      </c>
      <c r="C29" s="1080" t="s">
        <v>851</v>
      </c>
      <c r="D29" s="631">
        <v>52864.53333333333</v>
      </c>
      <c r="E29" s="631">
        <v>84438.4</v>
      </c>
      <c r="F29" s="1080" t="s">
        <v>851</v>
      </c>
      <c r="G29" s="631">
        <v>65058.88888888889</v>
      </c>
      <c r="H29" s="630" t="s">
        <v>24</v>
      </c>
      <c r="I29" s="1080" t="s">
        <v>851</v>
      </c>
      <c r="J29" s="1080" t="s">
        <v>851</v>
      </c>
      <c r="K29" s="631">
        <v>75000</v>
      </c>
      <c r="L29" s="1080" t="s">
        <v>851</v>
      </c>
      <c r="M29" s="1080" t="s">
        <v>851</v>
      </c>
      <c r="N29" s="1080" t="s">
        <v>851</v>
      </c>
      <c r="O29" s="631">
        <v>80470.54545454546</v>
      </c>
      <c r="P29" s="1080" t="s">
        <v>851</v>
      </c>
      <c r="Q29" s="1080" t="s">
        <v>851</v>
      </c>
      <c r="R29" s="1066">
        <v>46300</v>
      </c>
      <c r="S29" s="1080" t="s">
        <v>851</v>
      </c>
      <c r="T29" s="1080" t="s">
        <v>851</v>
      </c>
      <c r="U29" s="1066">
        <v>42000</v>
      </c>
      <c r="V29" s="631">
        <v>57006</v>
      </c>
      <c r="W29" s="631">
        <v>72571.55555555556</v>
      </c>
      <c r="X29" s="631">
        <v>68171.2</v>
      </c>
      <c r="Y29" s="631">
        <v>54502.61538461538</v>
      </c>
      <c r="Z29" s="1080" t="s">
        <v>851</v>
      </c>
      <c r="AA29" s="631">
        <v>83560.72727272728</v>
      </c>
      <c r="AB29" s="631">
        <v>42000</v>
      </c>
      <c r="AC29" s="631">
        <v>65989.83606557376</v>
      </c>
      <c r="AD29" s="231"/>
    </row>
    <row r="30" spans="1:30" ht="25.5">
      <c r="A30" s="866" t="s">
        <v>306</v>
      </c>
      <c r="B30" s="631">
        <v>57772.63157894737</v>
      </c>
      <c r="C30" s="631">
        <v>50616.491228070176</v>
      </c>
      <c r="D30" s="631">
        <v>50045.45573770492</v>
      </c>
      <c r="E30" s="631">
        <v>68551.38461538461</v>
      </c>
      <c r="F30" s="631">
        <v>51030</v>
      </c>
      <c r="G30" s="630"/>
      <c r="H30" s="630" t="s">
        <v>24</v>
      </c>
      <c r="I30" s="1066">
        <v>53092.091603053435</v>
      </c>
      <c r="J30" s="1066">
        <v>46474.55172413793</v>
      </c>
      <c r="K30" s="1066">
        <v>44067.89473684211</v>
      </c>
      <c r="L30" s="1066">
        <v>35535.40740740741</v>
      </c>
      <c r="M30" s="1066">
        <v>55556.45714285714</v>
      </c>
      <c r="N30" s="1066">
        <v>38082.666666666664</v>
      </c>
      <c r="O30" s="630"/>
      <c r="P30" s="1080" t="s">
        <v>851</v>
      </c>
      <c r="Q30" s="1066">
        <v>46331.63636363636</v>
      </c>
      <c r="R30" s="1066">
        <v>49280.51612903226</v>
      </c>
      <c r="S30" s="1066">
        <v>41280</v>
      </c>
      <c r="T30" s="1066">
        <v>39695.11111111111</v>
      </c>
      <c r="U30" s="1066">
        <v>52353.71428571428</v>
      </c>
      <c r="V30" s="1080"/>
      <c r="W30" s="631">
        <v>57289.69325153374</v>
      </c>
      <c r="X30" s="631">
        <v>48335.80952380953</v>
      </c>
      <c r="Y30" s="631">
        <v>48885.2427184466</v>
      </c>
      <c r="Z30" s="631">
        <v>36524</v>
      </c>
      <c r="AA30" s="631">
        <v>61108</v>
      </c>
      <c r="AB30" s="631">
        <v>49181.5</v>
      </c>
      <c r="AC30" s="630"/>
      <c r="AD30" s="231"/>
    </row>
    <row r="31" spans="1:30" ht="15" customHeight="1">
      <c r="A31" s="867" t="s">
        <v>238</v>
      </c>
      <c r="B31" s="631">
        <v>57562.19512195122</v>
      </c>
      <c r="C31" s="631">
        <v>45216.5</v>
      </c>
      <c r="D31" s="631">
        <v>47143.724137931036</v>
      </c>
      <c r="E31" s="631">
        <v>58798</v>
      </c>
      <c r="F31" s="631">
        <v>47695</v>
      </c>
      <c r="G31" s="631">
        <v>51758.271844660194</v>
      </c>
      <c r="H31" s="630" t="s">
        <v>24</v>
      </c>
      <c r="I31" s="631">
        <v>51356.05714285714</v>
      </c>
      <c r="J31" s="631">
        <v>45367.166666666664</v>
      </c>
      <c r="K31" s="631">
        <v>40036.333333333336</v>
      </c>
      <c r="L31" s="631">
        <v>37325.4</v>
      </c>
      <c r="M31" s="631">
        <v>37207.63636363636</v>
      </c>
      <c r="N31" s="631">
        <v>36000</v>
      </c>
      <c r="O31" s="631">
        <v>45576</v>
      </c>
      <c r="P31" s="1080" t="s">
        <v>851</v>
      </c>
      <c r="Q31" s="1066">
        <v>43142.857142857145</v>
      </c>
      <c r="R31" s="1066">
        <v>41400</v>
      </c>
      <c r="S31" s="1080" t="s">
        <v>851</v>
      </c>
      <c r="T31" s="1080" t="s">
        <v>851</v>
      </c>
      <c r="U31" s="1066">
        <v>46950</v>
      </c>
      <c r="V31" s="1080" t="s">
        <v>851</v>
      </c>
      <c r="W31" s="1066">
        <v>58084.77987421383</v>
      </c>
      <c r="X31" s="1066">
        <v>44984.59574468085</v>
      </c>
      <c r="Y31" s="1066">
        <v>45291.46666666667</v>
      </c>
      <c r="Z31" s="1066">
        <v>37156.32</v>
      </c>
      <c r="AA31" s="1066">
        <v>47993.07692307692</v>
      </c>
      <c r="AB31" s="1066">
        <v>46566.153846153844</v>
      </c>
      <c r="AC31" s="631">
        <v>50171.333333333336</v>
      </c>
      <c r="AD31" s="231"/>
    </row>
    <row r="32" spans="1:30" ht="15" customHeight="1">
      <c r="A32" s="867" t="s">
        <v>239</v>
      </c>
      <c r="B32" s="631">
        <v>55579.36</v>
      </c>
      <c r="C32" s="631">
        <v>50077.333333333336</v>
      </c>
      <c r="D32" s="631">
        <v>54189.94285714286</v>
      </c>
      <c r="E32" s="631">
        <v>51960</v>
      </c>
      <c r="F32" s="1080" t="s">
        <v>851</v>
      </c>
      <c r="G32" s="631">
        <v>54317.75342465754</v>
      </c>
      <c r="H32" s="630" t="s">
        <v>24</v>
      </c>
      <c r="I32" s="631">
        <v>61317</v>
      </c>
      <c r="J32" s="1080" t="s">
        <v>851</v>
      </c>
      <c r="K32" s="1080" t="s">
        <v>851</v>
      </c>
      <c r="L32" s="1080" t="s">
        <v>851</v>
      </c>
      <c r="M32" s="1080" t="s">
        <v>851</v>
      </c>
      <c r="N32" s="1080" t="s">
        <v>851</v>
      </c>
      <c r="O32" s="631">
        <v>53925.42857142857</v>
      </c>
      <c r="P32" s="1066">
        <v>57250</v>
      </c>
      <c r="Q32" s="1080" t="s">
        <v>851</v>
      </c>
      <c r="R32" s="1080" t="s">
        <v>851</v>
      </c>
      <c r="S32" s="1080" t="s">
        <v>851</v>
      </c>
      <c r="T32" s="1080" t="s">
        <v>851</v>
      </c>
      <c r="U32" s="1066">
        <v>43200</v>
      </c>
      <c r="V32" s="631">
        <v>52314.28571428572</v>
      </c>
      <c r="W32" s="1066">
        <v>57767.91111111111</v>
      </c>
      <c r="X32" s="1066">
        <v>52273.77777777778</v>
      </c>
      <c r="Y32" s="1066">
        <v>52288.9756097561</v>
      </c>
      <c r="Z32" s="1080" t="s">
        <v>851</v>
      </c>
      <c r="AA32" s="1066">
        <v>46625</v>
      </c>
      <c r="AB32" s="1066">
        <v>54000</v>
      </c>
      <c r="AC32" s="631">
        <v>54086.18518518518</v>
      </c>
      <c r="AD32" s="231"/>
    </row>
    <row r="33" spans="1:30" ht="15" customHeight="1">
      <c r="A33" s="867" t="s">
        <v>240</v>
      </c>
      <c r="B33" s="631">
        <v>58310.45161290323</v>
      </c>
      <c r="C33" s="631">
        <v>65993.14285714286</v>
      </c>
      <c r="D33" s="631">
        <v>51771.333333333336</v>
      </c>
      <c r="E33" s="631">
        <v>80996.48</v>
      </c>
      <c r="F33" s="1080" t="s">
        <v>851</v>
      </c>
      <c r="G33" s="631">
        <v>59826.123076923075</v>
      </c>
      <c r="H33" s="630" t="s">
        <v>24</v>
      </c>
      <c r="I33" s="631">
        <v>54359.13043478261</v>
      </c>
      <c r="J33" s="631">
        <v>46352</v>
      </c>
      <c r="K33" s="631">
        <v>50430.666666666664</v>
      </c>
      <c r="L33" s="1080" t="s">
        <v>851</v>
      </c>
      <c r="M33" s="1080" t="s">
        <v>851</v>
      </c>
      <c r="N33" s="631">
        <v>42000</v>
      </c>
      <c r="O33" s="631">
        <v>58274.8275862069</v>
      </c>
      <c r="P33" s="1066">
        <v>52300</v>
      </c>
      <c r="Q33" s="1080" t="s">
        <v>851</v>
      </c>
      <c r="R33" s="1066">
        <v>56276.57142857143</v>
      </c>
      <c r="S33" s="1080" t="s">
        <v>851</v>
      </c>
      <c r="T33" s="1080" t="s">
        <v>851</v>
      </c>
      <c r="U33" s="1066">
        <v>80234.66666666667</v>
      </c>
      <c r="V33" s="631">
        <v>56246.666666666664</v>
      </c>
      <c r="W33" s="1066">
        <v>56194.73333333333</v>
      </c>
      <c r="X33" s="1066">
        <v>53637.333333333336</v>
      </c>
      <c r="Y33" s="1066">
        <v>51953.08235294118</v>
      </c>
      <c r="Z33" s="1080" t="s">
        <v>851</v>
      </c>
      <c r="AA33" s="1066">
        <v>85025.82857142857</v>
      </c>
      <c r="AB33" s="1066">
        <v>65117.333333333336</v>
      </c>
      <c r="AC33" s="631">
        <v>59076.58252427184</v>
      </c>
      <c r="AD33" s="231"/>
    </row>
    <row r="34" spans="1:30" ht="15" customHeight="1">
      <c r="A34" s="867" t="s">
        <v>241</v>
      </c>
      <c r="B34" s="631">
        <v>52883</v>
      </c>
      <c r="C34" s="631">
        <v>49875.42857142857</v>
      </c>
      <c r="D34" s="631">
        <v>48536.94117647059</v>
      </c>
      <c r="E34" s="1080" t="s">
        <v>851</v>
      </c>
      <c r="F34" s="1080" t="s">
        <v>851</v>
      </c>
      <c r="G34" s="631">
        <v>52935.80487804878</v>
      </c>
      <c r="H34" s="630" t="s">
        <v>24</v>
      </c>
      <c r="I34" s="631">
        <v>49057.142857142855</v>
      </c>
      <c r="J34" s="631">
        <v>45964.444444444445</v>
      </c>
      <c r="K34" s="631">
        <v>43000</v>
      </c>
      <c r="L34" s="1080" t="s">
        <v>851</v>
      </c>
      <c r="M34" s="1080" t="s">
        <v>851</v>
      </c>
      <c r="N34" s="1080" t="s">
        <v>851</v>
      </c>
      <c r="O34" s="631">
        <v>46647.74193548387</v>
      </c>
      <c r="P34" s="1080" t="s">
        <v>851</v>
      </c>
      <c r="Q34" s="1080" t="s">
        <v>851</v>
      </c>
      <c r="R34" s="1080" t="s">
        <v>851</v>
      </c>
      <c r="S34" s="1080" t="s">
        <v>851</v>
      </c>
      <c r="T34" s="1080" t="s">
        <v>851</v>
      </c>
      <c r="U34" s="1080" t="s">
        <v>851</v>
      </c>
      <c r="V34" s="631">
        <v>62800</v>
      </c>
      <c r="W34" s="1066">
        <v>52762.58823529412</v>
      </c>
      <c r="X34" s="1066">
        <v>47675.5</v>
      </c>
      <c r="Y34" s="1066">
        <v>47957.12</v>
      </c>
      <c r="Z34" s="1080" t="s">
        <v>851</v>
      </c>
      <c r="AA34" s="1080" t="s">
        <v>851</v>
      </c>
      <c r="AB34" s="1080" t="s">
        <v>851</v>
      </c>
      <c r="AC34" s="631">
        <v>51195.48717948718</v>
      </c>
      <c r="AD34" s="231"/>
    </row>
    <row r="35" spans="1:30" ht="15" customHeight="1">
      <c r="A35" s="867" t="s">
        <v>242</v>
      </c>
      <c r="B35" s="1080" t="s">
        <v>851</v>
      </c>
      <c r="C35" s="631">
        <v>49698.4</v>
      </c>
      <c r="D35" s="631">
        <v>51171.67346938775</v>
      </c>
      <c r="E35" s="631">
        <v>41485.71428571428</v>
      </c>
      <c r="F35" s="631">
        <v>46000</v>
      </c>
      <c r="G35" s="631">
        <v>52716.68421052631</v>
      </c>
      <c r="H35" s="630" t="s">
        <v>24</v>
      </c>
      <c r="I35" s="631">
        <v>54269.333333333336</v>
      </c>
      <c r="J35" s="631">
        <v>52185.333333333336</v>
      </c>
      <c r="K35" s="631">
        <v>47787.2</v>
      </c>
      <c r="L35" s="1080" t="s">
        <v>851</v>
      </c>
      <c r="M35" s="631">
        <v>40885.71428571428</v>
      </c>
      <c r="N35" s="631">
        <v>40848</v>
      </c>
      <c r="O35" s="631">
        <v>46737.17647058824</v>
      </c>
      <c r="P35" s="1080" t="s">
        <v>851</v>
      </c>
      <c r="Q35" s="1080" t="s">
        <v>851</v>
      </c>
      <c r="R35" s="1066">
        <v>53908.57142857143</v>
      </c>
      <c r="S35" s="1080" t="s">
        <v>851</v>
      </c>
      <c r="T35" s="1066">
        <v>45748</v>
      </c>
      <c r="U35" s="1066">
        <v>73000</v>
      </c>
      <c r="V35" s="631">
        <v>51758.153846153844</v>
      </c>
      <c r="W35" s="1066">
        <v>63320</v>
      </c>
      <c r="X35" s="1066">
        <v>50631</v>
      </c>
      <c r="Y35" s="1066">
        <v>50726.47887323944</v>
      </c>
      <c r="Z35" s="1080" t="s">
        <v>851</v>
      </c>
      <c r="AA35" s="1066">
        <v>41756</v>
      </c>
      <c r="AB35" s="1080" t="s">
        <v>851</v>
      </c>
      <c r="AC35" s="631">
        <v>50962.50406504065</v>
      </c>
      <c r="AD35" s="231"/>
    </row>
    <row r="36" spans="1:30" ht="15" customHeight="1">
      <c r="A36" s="867" t="s">
        <v>243</v>
      </c>
      <c r="B36" s="1080" t="s">
        <v>851</v>
      </c>
      <c r="C36" s="631">
        <v>46794.22222222222</v>
      </c>
      <c r="D36" s="631">
        <v>51013.85365853659</v>
      </c>
      <c r="E36" s="1080" t="s">
        <v>851</v>
      </c>
      <c r="F36" s="1080" t="s">
        <v>851</v>
      </c>
      <c r="G36" s="631">
        <v>49340.29090909091</v>
      </c>
      <c r="H36" s="630" t="s">
        <v>24</v>
      </c>
      <c r="I36" s="1080" t="s">
        <v>851</v>
      </c>
      <c r="J36" s="631">
        <v>42080</v>
      </c>
      <c r="K36" s="631">
        <v>43008.61538461538</v>
      </c>
      <c r="L36" s="1080" t="s">
        <v>851</v>
      </c>
      <c r="M36" s="1080" t="s">
        <v>851</v>
      </c>
      <c r="N36" s="631">
        <v>26800</v>
      </c>
      <c r="O36" s="631">
        <v>40964.48</v>
      </c>
      <c r="P36" s="1080" t="s">
        <v>851</v>
      </c>
      <c r="Q36" s="1080" t="s">
        <v>851</v>
      </c>
      <c r="R36" s="1066">
        <v>45600</v>
      </c>
      <c r="S36" s="1080" t="s">
        <v>851</v>
      </c>
      <c r="T36" s="1080" t="s">
        <v>851</v>
      </c>
      <c r="U36" s="1066">
        <v>23749.333333333332</v>
      </c>
      <c r="V36" s="631">
        <v>40604</v>
      </c>
      <c r="W36" s="1066">
        <v>43720</v>
      </c>
      <c r="X36" s="1066">
        <v>45846.75</v>
      </c>
      <c r="Y36" s="1066">
        <v>48791.186440677964</v>
      </c>
      <c r="Z36" s="1080" t="s">
        <v>851</v>
      </c>
      <c r="AA36" s="1066">
        <v>38300</v>
      </c>
      <c r="AB36" s="1066">
        <v>24512</v>
      </c>
      <c r="AC36" s="631">
        <v>45924.739130434784</v>
      </c>
      <c r="AD36" s="231"/>
    </row>
    <row r="37" spans="1:30" ht="15" customHeight="1">
      <c r="A37" s="868" t="s">
        <v>244</v>
      </c>
      <c r="B37" s="631">
        <v>61352</v>
      </c>
      <c r="C37" s="1080" t="s">
        <v>851</v>
      </c>
      <c r="D37" s="631">
        <v>42469.6</v>
      </c>
      <c r="E37" s="1080" t="s">
        <v>851</v>
      </c>
      <c r="F37" s="1080" t="s">
        <v>851</v>
      </c>
      <c r="G37" s="631">
        <v>52940.4</v>
      </c>
      <c r="H37" s="630" t="s">
        <v>24</v>
      </c>
      <c r="I37" s="1080" t="s">
        <v>851</v>
      </c>
      <c r="J37" s="1080" t="s">
        <v>851</v>
      </c>
      <c r="K37" s="1080" t="s">
        <v>851</v>
      </c>
      <c r="L37" s="1080" t="s">
        <v>851</v>
      </c>
      <c r="M37" s="1080" t="s">
        <v>851</v>
      </c>
      <c r="N37" s="1080" t="s">
        <v>851</v>
      </c>
      <c r="O37" s="631">
        <v>49524</v>
      </c>
      <c r="P37" s="1080" t="s">
        <v>851</v>
      </c>
      <c r="Q37" s="1080" t="s">
        <v>851</v>
      </c>
      <c r="R37" s="1080" t="s">
        <v>851</v>
      </c>
      <c r="S37" s="1080" t="s">
        <v>851</v>
      </c>
      <c r="T37" s="1080" t="s">
        <v>851</v>
      </c>
      <c r="U37" s="1066">
        <v>44000</v>
      </c>
      <c r="V37" s="631">
        <v>48112</v>
      </c>
      <c r="W37" s="1066">
        <v>63412.444444444445</v>
      </c>
      <c r="X37" s="1066">
        <v>58412</v>
      </c>
      <c r="Y37" s="1066">
        <v>42426.90909090909</v>
      </c>
      <c r="Z37" s="1080" t="s">
        <v>851</v>
      </c>
      <c r="AA37" s="1066">
        <v>51280</v>
      </c>
      <c r="AB37" s="1066">
        <v>44000</v>
      </c>
      <c r="AC37" s="631">
        <v>51545.93548387097</v>
      </c>
      <c r="AD37" s="231"/>
    </row>
    <row r="38" spans="1:30" ht="25.5">
      <c r="A38" s="869" t="s">
        <v>307</v>
      </c>
      <c r="B38" s="1080" t="s">
        <v>851</v>
      </c>
      <c r="C38" s="1080" t="s">
        <v>851</v>
      </c>
      <c r="D38" s="1080" t="s">
        <v>851</v>
      </c>
      <c r="E38" s="1080" t="s">
        <v>851</v>
      </c>
      <c r="F38" s="1080" t="s">
        <v>851</v>
      </c>
      <c r="G38" s="1080"/>
      <c r="H38" s="630" t="s">
        <v>24</v>
      </c>
      <c r="I38" s="1080" t="s">
        <v>851</v>
      </c>
      <c r="J38" s="1080" t="s">
        <v>851</v>
      </c>
      <c r="K38" s="1080" t="s">
        <v>851</v>
      </c>
      <c r="L38" s="1080" t="s">
        <v>851</v>
      </c>
      <c r="M38" s="1080" t="s">
        <v>851</v>
      </c>
      <c r="N38" s="1080" t="s">
        <v>851</v>
      </c>
      <c r="O38" s="1080"/>
      <c r="P38" s="1080" t="s">
        <v>851</v>
      </c>
      <c r="Q38" s="1080" t="s">
        <v>851</v>
      </c>
      <c r="R38" s="1080" t="s">
        <v>851</v>
      </c>
      <c r="S38" s="1080" t="s">
        <v>851</v>
      </c>
      <c r="T38" s="1080" t="s">
        <v>851</v>
      </c>
      <c r="U38" s="1080" t="s">
        <v>851</v>
      </c>
      <c r="V38" s="1080"/>
      <c r="W38" s="1080" t="s">
        <v>851</v>
      </c>
      <c r="X38" s="1080" t="s">
        <v>851</v>
      </c>
      <c r="Y38" s="1080" t="s">
        <v>851</v>
      </c>
      <c r="Z38" s="1080" t="s">
        <v>851</v>
      </c>
      <c r="AA38" s="1080" t="s">
        <v>851</v>
      </c>
      <c r="AB38" s="1080" t="s">
        <v>851</v>
      </c>
      <c r="AC38" s="1080"/>
      <c r="AD38" s="231"/>
    </row>
    <row r="39" spans="1:30" ht="15" customHeight="1">
      <c r="A39" s="870" t="s">
        <v>238</v>
      </c>
      <c r="B39" s="1080" t="s">
        <v>851</v>
      </c>
      <c r="C39" s="1080" t="s">
        <v>851</v>
      </c>
      <c r="D39" s="1080" t="s">
        <v>851</v>
      </c>
      <c r="E39" s="1080" t="s">
        <v>851</v>
      </c>
      <c r="F39" s="1080" t="s">
        <v>851</v>
      </c>
      <c r="G39" s="1080" t="s">
        <v>851</v>
      </c>
      <c r="H39" s="630" t="s">
        <v>24</v>
      </c>
      <c r="I39" s="1080" t="s">
        <v>851</v>
      </c>
      <c r="J39" s="1080" t="s">
        <v>851</v>
      </c>
      <c r="K39" s="1080" t="s">
        <v>851</v>
      </c>
      <c r="L39" s="1080" t="s">
        <v>851</v>
      </c>
      <c r="M39" s="1080" t="s">
        <v>851</v>
      </c>
      <c r="N39" s="1080" t="s">
        <v>851</v>
      </c>
      <c r="O39" s="1080" t="s">
        <v>851</v>
      </c>
      <c r="P39" s="1080" t="s">
        <v>851</v>
      </c>
      <c r="Q39" s="1080" t="s">
        <v>851</v>
      </c>
      <c r="R39" s="1080" t="s">
        <v>851</v>
      </c>
      <c r="S39" s="1080" t="s">
        <v>851</v>
      </c>
      <c r="T39" s="1080" t="s">
        <v>851</v>
      </c>
      <c r="U39" s="1080" t="s">
        <v>851</v>
      </c>
      <c r="V39" s="1080" t="s">
        <v>851</v>
      </c>
      <c r="W39" s="1080" t="s">
        <v>851</v>
      </c>
      <c r="X39" s="1080" t="s">
        <v>851</v>
      </c>
      <c r="Y39" s="1080" t="s">
        <v>851</v>
      </c>
      <c r="Z39" s="1080" t="s">
        <v>851</v>
      </c>
      <c r="AA39" s="1080" t="s">
        <v>851</v>
      </c>
      <c r="AB39" s="1080" t="s">
        <v>851</v>
      </c>
      <c r="AC39" s="1080" t="s">
        <v>851</v>
      </c>
      <c r="AD39" s="231"/>
    </row>
    <row r="40" spans="1:30" ht="15" customHeight="1">
      <c r="A40" s="870" t="s">
        <v>239</v>
      </c>
      <c r="B40" s="1080" t="s">
        <v>851</v>
      </c>
      <c r="C40" s="1080" t="s">
        <v>851</v>
      </c>
      <c r="D40" s="1080" t="s">
        <v>851</v>
      </c>
      <c r="E40" s="1080" t="s">
        <v>851</v>
      </c>
      <c r="F40" s="1080" t="s">
        <v>851</v>
      </c>
      <c r="G40" s="1080" t="s">
        <v>851</v>
      </c>
      <c r="H40" s="630" t="s">
        <v>24</v>
      </c>
      <c r="I40" s="1080" t="s">
        <v>851</v>
      </c>
      <c r="J40" s="1080" t="s">
        <v>851</v>
      </c>
      <c r="K40" s="1080" t="s">
        <v>851</v>
      </c>
      <c r="L40" s="1080" t="s">
        <v>851</v>
      </c>
      <c r="M40" s="1080" t="s">
        <v>851</v>
      </c>
      <c r="N40" s="1080" t="s">
        <v>851</v>
      </c>
      <c r="O40" s="1080" t="s">
        <v>851</v>
      </c>
      <c r="P40" s="1080" t="s">
        <v>851</v>
      </c>
      <c r="Q40" s="1080" t="s">
        <v>851</v>
      </c>
      <c r="R40" s="1080" t="s">
        <v>851</v>
      </c>
      <c r="S40" s="1080" t="s">
        <v>851</v>
      </c>
      <c r="T40" s="1080" t="s">
        <v>851</v>
      </c>
      <c r="U40" s="1080" t="s">
        <v>851</v>
      </c>
      <c r="V40" s="1080" t="s">
        <v>851</v>
      </c>
      <c r="W40" s="1080" t="s">
        <v>851</v>
      </c>
      <c r="X40" s="1080" t="s">
        <v>851</v>
      </c>
      <c r="Y40" s="1080" t="s">
        <v>851</v>
      </c>
      <c r="Z40" s="1080" t="s">
        <v>851</v>
      </c>
      <c r="AA40" s="1080" t="s">
        <v>851</v>
      </c>
      <c r="AB40" s="1080" t="s">
        <v>851</v>
      </c>
      <c r="AC40" s="1080" t="s">
        <v>851</v>
      </c>
      <c r="AD40" s="231"/>
    </row>
    <row r="41" spans="1:30" ht="15" customHeight="1">
      <c r="A41" s="870" t="s">
        <v>240</v>
      </c>
      <c r="B41" s="1080" t="s">
        <v>851</v>
      </c>
      <c r="C41" s="1080" t="s">
        <v>851</v>
      </c>
      <c r="D41" s="1080" t="s">
        <v>851</v>
      </c>
      <c r="E41" s="1080" t="s">
        <v>851</v>
      </c>
      <c r="F41" s="1080" t="s">
        <v>851</v>
      </c>
      <c r="G41" s="1080" t="s">
        <v>851</v>
      </c>
      <c r="H41" s="630" t="s">
        <v>24</v>
      </c>
      <c r="I41" s="1080" t="s">
        <v>851</v>
      </c>
      <c r="J41" s="1080" t="s">
        <v>851</v>
      </c>
      <c r="K41" s="1080" t="s">
        <v>851</v>
      </c>
      <c r="L41" s="1080" t="s">
        <v>851</v>
      </c>
      <c r="M41" s="1080" t="s">
        <v>851</v>
      </c>
      <c r="N41" s="1080" t="s">
        <v>851</v>
      </c>
      <c r="O41" s="1080" t="s">
        <v>851</v>
      </c>
      <c r="P41" s="1080" t="s">
        <v>851</v>
      </c>
      <c r="Q41" s="1080" t="s">
        <v>851</v>
      </c>
      <c r="R41" s="1080" t="s">
        <v>851</v>
      </c>
      <c r="S41" s="1080" t="s">
        <v>851</v>
      </c>
      <c r="T41" s="1080" t="s">
        <v>851</v>
      </c>
      <c r="U41" s="1080" t="s">
        <v>851</v>
      </c>
      <c r="V41" s="1080" t="s">
        <v>851</v>
      </c>
      <c r="W41" s="1080" t="s">
        <v>851</v>
      </c>
      <c r="X41" s="1080" t="s">
        <v>851</v>
      </c>
      <c r="Y41" s="1080" t="s">
        <v>851</v>
      </c>
      <c r="Z41" s="1080" t="s">
        <v>851</v>
      </c>
      <c r="AA41" s="1080" t="s">
        <v>851</v>
      </c>
      <c r="AB41" s="1080" t="s">
        <v>851</v>
      </c>
      <c r="AC41" s="1080" t="s">
        <v>851</v>
      </c>
      <c r="AD41" s="231"/>
    </row>
    <row r="42" spans="1:30" ht="15" customHeight="1">
      <c r="A42" s="870" t="s">
        <v>241</v>
      </c>
      <c r="B42" s="1080" t="s">
        <v>851</v>
      </c>
      <c r="C42" s="1080" t="s">
        <v>851</v>
      </c>
      <c r="D42" s="1080" t="s">
        <v>851</v>
      </c>
      <c r="E42" s="1080" t="s">
        <v>851</v>
      </c>
      <c r="F42" s="1080" t="s">
        <v>851</v>
      </c>
      <c r="G42" s="1080" t="s">
        <v>851</v>
      </c>
      <c r="H42" s="630" t="s">
        <v>24</v>
      </c>
      <c r="I42" s="1080" t="s">
        <v>851</v>
      </c>
      <c r="J42" s="1080" t="s">
        <v>851</v>
      </c>
      <c r="K42" s="1080" t="s">
        <v>851</v>
      </c>
      <c r="L42" s="1080" t="s">
        <v>851</v>
      </c>
      <c r="M42" s="1080" t="s">
        <v>851</v>
      </c>
      <c r="N42" s="1080" t="s">
        <v>851</v>
      </c>
      <c r="O42" s="1080" t="s">
        <v>851</v>
      </c>
      <c r="P42" s="1080" t="s">
        <v>851</v>
      </c>
      <c r="Q42" s="1080" t="s">
        <v>851</v>
      </c>
      <c r="R42" s="1080" t="s">
        <v>851</v>
      </c>
      <c r="S42" s="1080" t="s">
        <v>851</v>
      </c>
      <c r="T42" s="1080" t="s">
        <v>851</v>
      </c>
      <c r="U42" s="1080" t="s">
        <v>851</v>
      </c>
      <c r="V42" s="1080" t="s">
        <v>851</v>
      </c>
      <c r="W42" s="1080" t="s">
        <v>851</v>
      </c>
      <c r="X42" s="1080" t="s">
        <v>851</v>
      </c>
      <c r="Y42" s="1080" t="s">
        <v>851</v>
      </c>
      <c r="Z42" s="1080" t="s">
        <v>851</v>
      </c>
      <c r="AA42" s="1080" t="s">
        <v>851</v>
      </c>
      <c r="AB42" s="1080" t="s">
        <v>851</v>
      </c>
      <c r="AC42" s="1080" t="s">
        <v>851</v>
      </c>
      <c r="AD42" s="231"/>
    </row>
    <row r="43" spans="1:30" ht="15" customHeight="1">
      <c r="A43" s="870" t="s">
        <v>242</v>
      </c>
      <c r="B43" s="1080" t="s">
        <v>851</v>
      </c>
      <c r="C43" s="1080" t="s">
        <v>851</v>
      </c>
      <c r="D43" s="1080" t="s">
        <v>851</v>
      </c>
      <c r="E43" s="1080" t="s">
        <v>851</v>
      </c>
      <c r="F43" s="1080" t="s">
        <v>851</v>
      </c>
      <c r="G43" s="1080" t="s">
        <v>851</v>
      </c>
      <c r="H43" s="630" t="s">
        <v>24</v>
      </c>
      <c r="I43" s="1080" t="s">
        <v>851</v>
      </c>
      <c r="J43" s="1080" t="s">
        <v>851</v>
      </c>
      <c r="K43" s="1080" t="s">
        <v>851</v>
      </c>
      <c r="L43" s="1080" t="s">
        <v>851</v>
      </c>
      <c r="M43" s="1080" t="s">
        <v>851</v>
      </c>
      <c r="N43" s="1080" t="s">
        <v>851</v>
      </c>
      <c r="O43" s="1080" t="s">
        <v>851</v>
      </c>
      <c r="P43" s="1080" t="s">
        <v>851</v>
      </c>
      <c r="Q43" s="1080" t="s">
        <v>851</v>
      </c>
      <c r="R43" s="1080" t="s">
        <v>851</v>
      </c>
      <c r="S43" s="1080" t="s">
        <v>851</v>
      </c>
      <c r="T43" s="1080" t="s">
        <v>851</v>
      </c>
      <c r="U43" s="1080" t="s">
        <v>851</v>
      </c>
      <c r="V43" s="1080" t="s">
        <v>851</v>
      </c>
      <c r="W43" s="1080" t="s">
        <v>851</v>
      </c>
      <c r="X43" s="1080" t="s">
        <v>851</v>
      </c>
      <c r="Y43" s="1080" t="s">
        <v>851</v>
      </c>
      <c r="Z43" s="1080" t="s">
        <v>851</v>
      </c>
      <c r="AA43" s="1080" t="s">
        <v>851</v>
      </c>
      <c r="AB43" s="1080" t="s">
        <v>851</v>
      </c>
      <c r="AC43" s="1080" t="s">
        <v>851</v>
      </c>
      <c r="AD43" s="231"/>
    </row>
    <row r="44" spans="1:30" ht="15" customHeight="1">
      <c r="A44" s="870" t="s">
        <v>243</v>
      </c>
      <c r="B44" s="1080" t="s">
        <v>851</v>
      </c>
      <c r="C44" s="1080" t="s">
        <v>851</v>
      </c>
      <c r="D44" s="1080" t="s">
        <v>851</v>
      </c>
      <c r="E44" s="1080" t="s">
        <v>851</v>
      </c>
      <c r="F44" s="1080" t="s">
        <v>851</v>
      </c>
      <c r="G44" s="1080" t="s">
        <v>851</v>
      </c>
      <c r="H44" s="630" t="s">
        <v>24</v>
      </c>
      <c r="I44" s="1080" t="s">
        <v>851</v>
      </c>
      <c r="J44" s="1080" t="s">
        <v>851</v>
      </c>
      <c r="K44" s="1080" t="s">
        <v>851</v>
      </c>
      <c r="L44" s="1080" t="s">
        <v>851</v>
      </c>
      <c r="M44" s="1080" t="s">
        <v>851</v>
      </c>
      <c r="N44" s="1080" t="s">
        <v>851</v>
      </c>
      <c r="O44" s="1080" t="s">
        <v>851</v>
      </c>
      <c r="P44" s="1080" t="s">
        <v>851</v>
      </c>
      <c r="Q44" s="1080" t="s">
        <v>851</v>
      </c>
      <c r="R44" s="1080" t="s">
        <v>851</v>
      </c>
      <c r="S44" s="1080" t="s">
        <v>851</v>
      </c>
      <c r="T44" s="1080" t="s">
        <v>851</v>
      </c>
      <c r="U44" s="1080" t="s">
        <v>851</v>
      </c>
      <c r="V44" s="1080" t="s">
        <v>851</v>
      </c>
      <c r="W44" s="1080" t="s">
        <v>851</v>
      </c>
      <c r="X44" s="1080" t="s">
        <v>851</v>
      </c>
      <c r="Y44" s="1080" t="s">
        <v>851</v>
      </c>
      <c r="Z44" s="1080" t="s">
        <v>851</v>
      </c>
      <c r="AA44" s="1080" t="s">
        <v>851</v>
      </c>
      <c r="AB44" s="1080" t="s">
        <v>851</v>
      </c>
      <c r="AC44" s="1080" t="s">
        <v>851</v>
      </c>
      <c r="AD44" s="231"/>
    </row>
    <row r="45" spans="1:30" ht="15" customHeight="1">
      <c r="A45" s="868" t="s">
        <v>244</v>
      </c>
      <c r="B45" s="1080" t="s">
        <v>851</v>
      </c>
      <c r="C45" s="1080" t="s">
        <v>851</v>
      </c>
      <c r="D45" s="1080" t="s">
        <v>851</v>
      </c>
      <c r="E45" s="1080" t="s">
        <v>851</v>
      </c>
      <c r="F45" s="1080" t="s">
        <v>851</v>
      </c>
      <c r="G45" s="1080" t="s">
        <v>851</v>
      </c>
      <c r="H45" s="630" t="s">
        <v>24</v>
      </c>
      <c r="I45" s="1080" t="s">
        <v>851</v>
      </c>
      <c r="J45" s="1080" t="s">
        <v>851</v>
      </c>
      <c r="K45" s="1080" t="s">
        <v>851</v>
      </c>
      <c r="L45" s="1080" t="s">
        <v>851</v>
      </c>
      <c r="M45" s="1080" t="s">
        <v>851</v>
      </c>
      <c r="N45" s="1080" t="s">
        <v>851</v>
      </c>
      <c r="O45" s="1080" t="s">
        <v>851</v>
      </c>
      <c r="P45" s="1080" t="s">
        <v>851</v>
      </c>
      <c r="Q45" s="1080" t="s">
        <v>851</v>
      </c>
      <c r="R45" s="1080" t="s">
        <v>851</v>
      </c>
      <c r="S45" s="1080" t="s">
        <v>851</v>
      </c>
      <c r="T45" s="1080" t="s">
        <v>851</v>
      </c>
      <c r="U45" s="1080" t="s">
        <v>851</v>
      </c>
      <c r="V45" s="1080" t="s">
        <v>851</v>
      </c>
      <c r="W45" s="1080" t="s">
        <v>851</v>
      </c>
      <c r="X45" s="1080" t="s">
        <v>851</v>
      </c>
      <c r="Y45" s="1080" t="s">
        <v>851</v>
      </c>
      <c r="Z45" s="1080" t="s">
        <v>851</v>
      </c>
      <c r="AA45" s="1080" t="s">
        <v>851</v>
      </c>
      <c r="AB45" s="1080" t="s">
        <v>851</v>
      </c>
      <c r="AC45" s="1080" t="s">
        <v>851</v>
      </c>
      <c r="AD45" s="231"/>
    </row>
    <row r="46" spans="1:30" ht="15" customHeight="1">
      <c r="A46" s="829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841"/>
      <c r="Q46" s="841"/>
      <c r="R46" s="841"/>
      <c r="S46" s="841"/>
      <c r="T46" s="841"/>
      <c r="U46" s="841"/>
      <c r="V46" s="231"/>
      <c r="W46" s="231"/>
      <c r="X46" s="231"/>
      <c r="Y46" s="231"/>
      <c r="Z46" s="231"/>
      <c r="AA46" s="231"/>
      <c r="AB46" s="231"/>
      <c r="AC46" s="231"/>
      <c r="AD46" s="231"/>
    </row>
    <row r="47" spans="1:30" ht="15" customHeight="1">
      <c r="A47" s="231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841"/>
      <c r="Q47" s="841"/>
      <c r="R47" s="841"/>
      <c r="S47" s="841"/>
      <c r="T47" s="841"/>
      <c r="U47" s="841"/>
      <c r="V47" s="231"/>
      <c r="W47" s="231"/>
      <c r="X47" s="231"/>
      <c r="Y47" s="231"/>
      <c r="Z47" s="231"/>
      <c r="AA47" s="231"/>
      <c r="AB47" s="231"/>
      <c r="AC47" s="231"/>
      <c r="AD47" s="231"/>
    </row>
    <row r="48" spans="1:30" ht="15" customHeight="1">
      <c r="A48" s="829" t="s">
        <v>32</v>
      </c>
      <c r="B48" s="1065" t="s">
        <v>852</v>
      </c>
      <c r="C48" s="831"/>
      <c r="D48" s="831"/>
      <c r="E48" s="831"/>
      <c r="F48" s="831"/>
      <c r="G48" s="831"/>
      <c r="H48" s="831"/>
      <c r="I48" s="831"/>
      <c r="J48" s="831"/>
      <c r="K48" s="831"/>
      <c r="L48" s="831"/>
      <c r="M48" s="831"/>
      <c r="N48" s="831"/>
      <c r="O48" s="831"/>
      <c r="P48" s="871"/>
      <c r="Q48" s="871"/>
      <c r="R48" s="871"/>
      <c r="S48" s="871"/>
      <c r="T48" s="871"/>
      <c r="U48" s="871"/>
      <c r="V48" s="831"/>
      <c r="W48" s="831"/>
      <c r="X48" s="831"/>
      <c r="Y48" s="831"/>
      <c r="Z48" s="831"/>
      <c r="AA48" s="831"/>
      <c r="AB48" s="831"/>
      <c r="AC48" s="831"/>
      <c r="AD48" s="231"/>
    </row>
    <row r="49" spans="1:30" ht="15" customHeight="1">
      <c r="A49" s="231"/>
      <c r="B49" s="1063" t="s">
        <v>860</v>
      </c>
      <c r="C49" s="833"/>
      <c r="D49" s="833"/>
      <c r="E49" s="833"/>
      <c r="F49" s="833"/>
      <c r="G49" s="833"/>
      <c r="H49" s="833"/>
      <c r="I49" s="833"/>
      <c r="J49" s="833"/>
      <c r="K49" s="833"/>
      <c r="L49" s="833"/>
      <c r="M49" s="833"/>
      <c r="N49" s="833"/>
      <c r="O49" s="833"/>
      <c r="P49" s="872"/>
      <c r="Q49" s="872"/>
      <c r="R49" s="872"/>
      <c r="S49" s="872"/>
      <c r="T49" s="872"/>
      <c r="U49" s="872"/>
      <c r="V49" s="833"/>
      <c r="W49" s="833"/>
      <c r="X49" s="833"/>
      <c r="Y49" s="833"/>
      <c r="Z49" s="833"/>
      <c r="AA49" s="833"/>
      <c r="AB49" s="833"/>
      <c r="AC49" s="833"/>
      <c r="AD49" s="231"/>
    </row>
    <row r="50" spans="1:30" ht="15" customHeight="1">
      <c r="A50" s="231"/>
      <c r="B50" s="1063"/>
      <c r="C50" s="833"/>
      <c r="D50" s="833"/>
      <c r="E50" s="833"/>
      <c r="F50" s="833"/>
      <c r="G50" s="833"/>
      <c r="H50" s="833"/>
      <c r="I50" s="833"/>
      <c r="J50" s="833"/>
      <c r="K50" s="833"/>
      <c r="L50" s="833"/>
      <c r="M50" s="833"/>
      <c r="N50" s="833"/>
      <c r="O50" s="833"/>
      <c r="P50" s="872"/>
      <c r="Q50" s="872"/>
      <c r="R50" s="872"/>
      <c r="S50" s="872"/>
      <c r="T50" s="872"/>
      <c r="U50" s="872"/>
      <c r="V50" s="833"/>
      <c r="W50" s="833"/>
      <c r="X50" s="833"/>
      <c r="Y50" s="833"/>
      <c r="Z50" s="833"/>
      <c r="AA50" s="833"/>
      <c r="AB50" s="833"/>
      <c r="AC50" s="833"/>
      <c r="AD50" s="231"/>
    </row>
    <row r="51" spans="1:30" ht="15" customHeight="1">
      <c r="A51" s="231"/>
      <c r="B51" s="1063"/>
      <c r="C51" s="833"/>
      <c r="D51" s="833"/>
      <c r="E51" s="833"/>
      <c r="F51" s="833"/>
      <c r="G51" s="833"/>
      <c r="H51" s="833"/>
      <c r="I51" s="833"/>
      <c r="J51" s="833"/>
      <c r="K51" s="833"/>
      <c r="L51" s="833"/>
      <c r="M51" s="833"/>
      <c r="N51" s="833"/>
      <c r="O51" s="833"/>
      <c r="P51" s="872"/>
      <c r="Q51" s="872"/>
      <c r="R51" s="872"/>
      <c r="S51" s="872"/>
      <c r="T51" s="872"/>
      <c r="U51" s="872"/>
      <c r="V51" s="833"/>
      <c r="W51" s="833"/>
      <c r="X51" s="833"/>
      <c r="Y51" s="833"/>
      <c r="Z51" s="833"/>
      <c r="AA51" s="833"/>
      <c r="AB51" s="833"/>
      <c r="AC51" s="833"/>
      <c r="AD51" s="231"/>
    </row>
    <row r="52" spans="1:30" ht="15" customHeight="1">
      <c r="A52" s="231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841"/>
      <c r="Q52" s="841"/>
      <c r="R52" s="841"/>
      <c r="S52" s="841"/>
      <c r="T52" s="841"/>
      <c r="U52" s="841"/>
      <c r="V52" s="231"/>
      <c r="W52" s="231"/>
      <c r="X52" s="231"/>
      <c r="Y52" s="231"/>
      <c r="Z52" s="231"/>
      <c r="AA52" s="231"/>
      <c r="AB52" s="231"/>
      <c r="AC52" s="231"/>
      <c r="AD52" s="231"/>
    </row>
    <row r="53" spans="1:30" ht="15" customHeight="1">
      <c r="A53" s="829" t="s">
        <v>33</v>
      </c>
      <c r="B53" s="66" t="s">
        <v>849</v>
      </c>
      <c r="C53" s="831"/>
      <c r="D53" s="831"/>
      <c r="E53" s="831"/>
      <c r="F53" s="831"/>
      <c r="G53" s="831"/>
      <c r="H53" s="831"/>
      <c r="I53" s="831"/>
      <c r="J53" s="831"/>
      <c r="K53" s="831"/>
      <c r="L53" s="831"/>
      <c r="M53" s="831"/>
      <c r="N53" s="831"/>
      <c r="O53" s="831"/>
      <c r="P53" s="871"/>
      <c r="Q53" s="871"/>
      <c r="R53" s="871"/>
      <c r="S53" s="871"/>
      <c r="T53" s="871"/>
      <c r="U53" s="871"/>
      <c r="V53" s="831"/>
      <c r="W53" s="831"/>
      <c r="X53" s="831"/>
      <c r="Y53" s="831"/>
      <c r="Z53" s="831"/>
      <c r="AA53" s="831"/>
      <c r="AB53" s="831"/>
      <c r="AC53" s="831"/>
      <c r="AD53" s="231"/>
    </row>
    <row r="54" spans="1:30" ht="15" customHeight="1">
      <c r="A54" s="829"/>
      <c r="B54" s="832"/>
      <c r="C54" s="833"/>
      <c r="D54" s="833"/>
      <c r="E54" s="833"/>
      <c r="F54" s="833"/>
      <c r="G54" s="833"/>
      <c r="H54" s="833"/>
      <c r="I54" s="833"/>
      <c r="J54" s="833"/>
      <c r="K54" s="833"/>
      <c r="L54" s="833"/>
      <c r="M54" s="833"/>
      <c r="N54" s="833"/>
      <c r="O54" s="833"/>
      <c r="P54" s="872"/>
      <c r="Q54" s="872"/>
      <c r="R54" s="872"/>
      <c r="S54" s="872"/>
      <c r="T54" s="872"/>
      <c r="U54" s="872"/>
      <c r="V54" s="833"/>
      <c r="W54" s="833"/>
      <c r="X54" s="833"/>
      <c r="Y54" s="833"/>
      <c r="Z54" s="833"/>
      <c r="AA54" s="833"/>
      <c r="AB54" s="833"/>
      <c r="AC54" s="833"/>
      <c r="AD54" s="231"/>
    </row>
    <row r="55" spans="1:30" ht="15" customHeight="1">
      <c r="A55" s="231"/>
      <c r="B55" s="68" t="s">
        <v>850</v>
      </c>
      <c r="C55" s="833"/>
      <c r="D55" s="833"/>
      <c r="E55" s="833"/>
      <c r="F55" s="833"/>
      <c r="G55" s="833"/>
      <c r="H55" s="833"/>
      <c r="I55" s="833"/>
      <c r="J55" s="833"/>
      <c r="K55" s="833"/>
      <c r="L55" s="833"/>
      <c r="M55" s="833"/>
      <c r="N55" s="833"/>
      <c r="O55" s="833"/>
      <c r="P55" s="872"/>
      <c r="Q55" s="872"/>
      <c r="R55" s="872"/>
      <c r="S55" s="872"/>
      <c r="T55" s="872"/>
      <c r="U55" s="872"/>
      <c r="V55" s="833"/>
      <c r="W55" s="833"/>
      <c r="X55" s="833"/>
      <c r="Y55" s="833"/>
      <c r="Z55" s="833"/>
      <c r="AA55" s="833"/>
      <c r="AB55" s="833"/>
      <c r="AC55" s="833"/>
      <c r="AD55" s="231"/>
    </row>
    <row r="56" spans="1:30" ht="15" customHeight="1">
      <c r="A56" s="231"/>
      <c r="B56" s="1063" t="s">
        <v>848</v>
      </c>
      <c r="C56" s="833"/>
      <c r="D56" s="833"/>
      <c r="E56" s="833"/>
      <c r="F56" s="833"/>
      <c r="G56" s="833"/>
      <c r="H56" s="833"/>
      <c r="I56" s="833"/>
      <c r="J56" s="833"/>
      <c r="K56" s="833"/>
      <c r="L56" s="833"/>
      <c r="M56" s="833"/>
      <c r="N56" s="833"/>
      <c r="O56" s="833"/>
      <c r="P56" s="872"/>
      <c r="Q56" s="872"/>
      <c r="R56" s="872"/>
      <c r="S56" s="872"/>
      <c r="T56" s="872"/>
      <c r="U56" s="872"/>
      <c r="V56" s="833"/>
      <c r="W56" s="833"/>
      <c r="X56" s="833"/>
      <c r="Y56" s="833"/>
      <c r="Z56" s="833"/>
      <c r="AA56" s="833"/>
      <c r="AB56" s="833"/>
      <c r="AC56" s="833"/>
      <c r="AD56" s="231"/>
    </row>
    <row r="57" spans="1:30" ht="15" customHeight="1">
      <c r="A57" s="231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841"/>
      <c r="Q57" s="841"/>
      <c r="R57" s="841"/>
      <c r="S57" s="841"/>
      <c r="T57" s="841"/>
      <c r="U57" s="841"/>
      <c r="V57" s="231"/>
      <c r="W57" s="231"/>
      <c r="X57" s="231"/>
      <c r="Y57" s="231"/>
      <c r="Z57" s="231"/>
      <c r="AA57" s="231"/>
      <c r="AB57" s="231"/>
      <c r="AC57" s="231"/>
      <c r="AD57" s="231"/>
    </row>
    <row r="58" spans="1:30" ht="12.75">
      <c r="A58" s="829" t="s">
        <v>675</v>
      </c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841"/>
      <c r="Q58" s="841"/>
      <c r="R58" s="841"/>
      <c r="S58" s="841"/>
      <c r="T58" s="841"/>
      <c r="U58" s="841"/>
      <c r="V58" s="231"/>
      <c r="W58" s="231"/>
      <c r="X58" s="231"/>
      <c r="Y58" s="231"/>
      <c r="Z58" s="231"/>
      <c r="AA58" s="231"/>
      <c r="AB58" s="231"/>
      <c r="AC58" s="231"/>
      <c r="AD58" s="231"/>
    </row>
    <row r="59" spans="1:30" ht="12.75">
      <c r="A59" s="834"/>
      <c r="B59" s="835" t="s">
        <v>609</v>
      </c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841"/>
      <c r="Q59" s="841"/>
      <c r="R59" s="841"/>
      <c r="S59" s="841"/>
      <c r="T59" s="841"/>
      <c r="U59" s="841"/>
      <c r="V59" s="231"/>
      <c r="W59" s="231"/>
      <c r="X59" s="231"/>
      <c r="Y59" s="231"/>
      <c r="Z59" s="231"/>
      <c r="AA59" s="231"/>
      <c r="AB59" s="231"/>
      <c r="AC59" s="231"/>
      <c r="AD59" s="231"/>
    </row>
    <row r="60" spans="1:30" ht="12.75">
      <c r="A60" s="231"/>
      <c r="B60" s="836" t="s">
        <v>610</v>
      </c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841"/>
      <c r="Q60" s="841"/>
      <c r="R60" s="841"/>
      <c r="S60" s="841"/>
      <c r="T60" s="841"/>
      <c r="U60" s="841"/>
      <c r="V60" s="231"/>
      <c r="W60" s="231"/>
      <c r="X60" s="231"/>
      <c r="Y60" s="231"/>
      <c r="Z60" s="231"/>
      <c r="AA60" s="231"/>
      <c r="AB60" s="231"/>
      <c r="AC60" s="231"/>
      <c r="AD60" s="231"/>
    </row>
    <row r="61" spans="1:30" ht="12.75">
      <c r="A61" s="231"/>
      <c r="B61" s="836" t="s">
        <v>589</v>
      </c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841"/>
      <c r="Q61" s="841"/>
      <c r="R61" s="841"/>
      <c r="S61" s="841"/>
      <c r="T61" s="841"/>
      <c r="U61" s="841"/>
      <c r="V61" s="231"/>
      <c r="W61" s="231"/>
      <c r="X61" s="231"/>
      <c r="Y61" s="231"/>
      <c r="Z61" s="231"/>
      <c r="AA61" s="231"/>
      <c r="AB61" s="231"/>
      <c r="AC61" s="231"/>
      <c r="AD61" s="231"/>
    </row>
    <row r="62" spans="1:30" ht="12.75">
      <c r="A62" s="231"/>
      <c r="B62" s="836" t="s">
        <v>635</v>
      </c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841"/>
      <c r="Q62" s="841"/>
      <c r="R62" s="841"/>
      <c r="S62" s="841"/>
      <c r="T62" s="841"/>
      <c r="U62" s="841"/>
      <c r="V62" s="231"/>
      <c r="W62" s="231"/>
      <c r="X62" s="231"/>
      <c r="Y62" s="231"/>
      <c r="Z62" s="231"/>
      <c r="AA62" s="231"/>
      <c r="AB62" s="231"/>
      <c r="AC62" s="231"/>
      <c r="AD62" s="231"/>
    </row>
    <row r="63" spans="1:30" ht="15" customHeight="1">
      <c r="A63" s="231"/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841"/>
      <c r="Q63" s="841"/>
      <c r="R63" s="841"/>
      <c r="S63" s="841"/>
      <c r="T63" s="841"/>
      <c r="U63" s="841"/>
      <c r="V63" s="231"/>
      <c r="W63" s="231"/>
      <c r="X63" s="231"/>
      <c r="Y63" s="231"/>
      <c r="Z63" s="231"/>
      <c r="AA63" s="231"/>
      <c r="AB63" s="231"/>
      <c r="AC63" s="231"/>
      <c r="AD63" s="231"/>
    </row>
  </sheetData>
  <sheetProtection password="CD9E" sheet="1" selectLockedCells="1"/>
  <dataValidations count="1">
    <dataValidation type="list" allowBlank="1" showInputMessage="1" showErrorMessage="1" sqref="B59:B62">
      <formula1>ModelQuest</formula1>
    </dataValidation>
  </dataValidations>
  <hyperlinks>
    <hyperlink ref="A3" location="Cntry!A1" display="Go to country metadata"/>
    <hyperlink ref="A1" location="'List of tables'!A9" display="'List of tables'!A9"/>
  </hyperlinks>
  <printOptions/>
  <pageMargins left="0.75" right="0.75" top="1" bottom="1" header="0.5" footer="0.5"/>
  <pageSetup fitToHeight="1" fitToWidth="1" horizontalDpi="600" verticalDpi="600" orientation="landscape" paperSize="9" scale="34" r:id="rId1"/>
  <headerFooter alignWithMargins="0">
    <oddHeader>&amp;LCDH&amp;C &amp;F&amp;R&amp;A</oddHeader>
    <oddFooter>&amp;CPage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5">
    <tabColor rgb="FFCCFFCC"/>
    <pageSetUpPr fitToPage="1"/>
  </sheetPr>
  <dimension ref="A1:M40"/>
  <sheetViews>
    <sheetView showGridLines="0"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57.00390625" style="23" customWidth="1"/>
    <col min="2" max="2" width="13.28125" style="23" customWidth="1"/>
    <col min="3" max="9" width="13.421875" style="23" customWidth="1"/>
    <col min="10" max="11" width="11.7109375" style="23" customWidth="1"/>
    <col min="12" max="16384" width="9.140625" style="23" customWidth="1"/>
  </cols>
  <sheetData>
    <row r="1" s="77" customFormat="1" ht="12" customHeight="1">
      <c r="A1" s="18" t="s">
        <v>7</v>
      </c>
    </row>
    <row r="2" s="77" customFormat="1" ht="12" customHeight="1">
      <c r="A2" s="20"/>
    </row>
    <row r="3" s="77" customFormat="1" ht="12" customHeight="1">
      <c r="A3" s="20" t="s">
        <v>8</v>
      </c>
    </row>
    <row r="4" spans="1:13" ht="15" customHeight="1">
      <c r="A4" s="86" t="s">
        <v>254</v>
      </c>
      <c r="B4" s="86"/>
      <c r="C4" s="86"/>
      <c r="D4" s="86"/>
      <c r="E4" s="86"/>
      <c r="F4" s="86"/>
      <c r="G4" s="86"/>
      <c r="H4" s="87"/>
      <c r="I4" s="87"/>
      <c r="J4" s="87"/>
      <c r="K4" s="87"/>
      <c r="L4" s="87"/>
      <c r="M4" s="87"/>
    </row>
    <row r="5" s="138" customFormat="1" ht="15" customHeight="1"/>
    <row r="6" spans="1:13" s="138" customFormat="1" ht="15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</row>
    <row r="7" spans="1:13" ht="15.75">
      <c r="A7" s="89" t="s">
        <v>678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ht="15" customHeight="1">
      <c r="A8" s="90" t="s">
        <v>308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3" ht="15" customHeight="1">
      <c r="A9" s="94"/>
      <c r="B9" s="232" t="s">
        <v>34</v>
      </c>
      <c r="C9" s="633">
        <v>2009</v>
      </c>
      <c r="D9" s="88"/>
      <c r="E9" s="88"/>
      <c r="F9" s="88"/>
      <c r="G9" s="88"/>
      <c r="H9" s="88"/>
      <c r="I9" s="88"/>
      <c r="J9" s="88"/>
      <c r="K9" s="88"/>
      <c r="L9" s="88"/>
      <c r="M9" s="88"/>
    </row>
    <row r="10" spans="1:13" ht="15" customHeight="1">
      <c r="A10" s="94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</row>
    <row r="11" spans="1:13" ht="15" customHeight="1">
      <c r="A11" s="94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1:13" ht="33.75" customHeight="1">
      <c r="A12" s="233"/>
      <c r="B12" s="714" t="s">
        <v>297</v>
      </c>
      <c r="C12" s="715"/>
      <c r="D12" s="714" t="s">
        <v>298</v>
      </c>
      <c r="E12" s="715"/>
      <c r="F12" s="877" t="s">
        <v>738</v>
      </c>
      <c r="G12" s="260"/>
      <c r="H12" s="714" t="s">
        <v>679</v>
      </c>
      <c r="I12" s="716"/>
      <c r="J12" s="88"/>
      <c r="K12" s="88"/>
      <c r="L12" s="88"/>
      <c r="M12" s="88"/>
    </row>
    <row r="13" spans="1:13" ht="42" customHeight="1">
      <c r="A13" s="712" t="s">
        <v>246</v>
      </c>
      <c r="B13" s="253" t="s">
        <v>236</v>
      </c>
      <c r="C13" s="717" t="s">
        <v>237</v>
      </c>
      <c r="D13" s="253" t="s">
        <v>236</v>
      </c>
      <c r="E13" s="717" t="s">
        <v>237</v>
      </c>
      <c r="F13" s="254" t="s">
        <v>236</v>
      </c>
      <c r="G13" s="878" t="s">
        <v>237</v>
      </c>
      <c r="H13" s="253" t="s">
        <v>236</v>
      </c>
      <c r="I13" s="717" t="s">
        <v>237</v>
      </c>
      <c r="J13" s="88"/>
      <c r="K13" s="88"/>
      <c r="L13" s="88"/>
      <c r="M13" s="88"/>
    </row>
    <row r="14" spans="1:13" s="41" customFormat="1" ht="18" customHeight="1">
      <c r="A14" s="776" t="s">
        <v>692</v>
      </c>
      <c r="B14" s="1070">
        <v>46666.39</v>
      </c>
      <c r="C14" s="1070">
        <v>45944</v>
      </c>
      <c r="D14" s="1070">
        <v>43446.31</v>
      </c>
      <c r="E14" s="1070">
        <v>41036</v>
      </c>
      <c r="F14" s="1070">
        <v>46668.97</v>
      </c>
      <c r="G14" s="1070">
        <v>43200</v>
      </c>
      <c r="H14" s="1079">
        <v>45974.45</v>
      </c>
      <c r="I14" s="1079">
        <v>45000</v>
      </c>
      <c r="J14" s="768"/>
      <c r="K14" s="768"/>
      <c r="L14" s="768"/>
      <c r="M14" s="768"/>
    </row>
    <row r="15" spans="1:13" ht="15" customHeight="1">
      <c r="A15" s="713" t="s">
        <v>680</v>
      </c>
      <c r="B15" s="1057">
        <v>45547.06</v>
      </c>
      <c r="C15" s="1057">
        <v>45600</v>
      </c>
      <c r="D15" s="1057">
        <v>42819.33</v>
      </c>
      <c r="E15" s="1057">
        <v>41036</v>
      </c>
      <c r="F15" s="1057">
        <v>46389.22</v>
      </c>
      <c r="G15" s="1057">
        <v>41000</v>
      </c>
      <c r="H15" s="1078">
        <v>44969.7</v>
      </c>
      <c r="I15" s="1078">
        <v>45000</v>
      </c>
      <c r="J15" s="88"/>
      <c r="K15" s="88"/>
      <c r="L15" s="88"/>
      <c r="M15" s="88"/>
    </row>
    <row r="16" spans="1:13" ht="15" customHeight="1">
      <c r="A16" s="713" t="s">
        <v>681</v>
      </c>
      <c r="B16" s="1057">
        <v>43500</v>
      </c>
      <c r="C16" s="1057">
        <v>42000</v>
      </c>
      <c r="D16" s="1057">
        <v>48000</v>
      </c>
      <c r="E16" s="1057">
        <v>48000</v>
      </c>
      <c r="F16" s="1057">
        <v>36000</v>
      </c>
      <c r="G16" s="1057">
        <v>36000</v>
      </c>
      <c r="H16" s="1078">
        <v>43000</v>
      </c>
      <c r="I16" s="1078">
        <v>42000</v>
      </c>
      <c r="J16" s="88"/>
      <c r="K16" s="88"/>
      <c r="L16" s="88"/>
      <c r="M16" s="88"/>
    </row>
    <row r="17" spans="1:13" ht="15" customHeight="1">
      <c r="A17" s="713" t="s">
        <v>247</v>
      </c>
      <c r="B17" s="1057">
        <v>46680.81</v>
      </c>
      <c r="C17" s="1057">
        <v>47000</v>
      </c>
      <c r="D17" s="1057">
        <v>43858.67</v>
      </c>
      <c r="E17" s="1057">
        <v>42100</v>
      </c>
      <c r="F17" s="1057">
        <v>44755.56</v>
      </c>
      <c r="G17" s="1057">
        <v>40800</v>
      </c>
      <c r="H17" s="1078">
        <v>46038.11</v>
      </c>
      <c r="I17" s="1078">
        <v>46800</v>
      </c>
      <c r="J17" s="88"/>
      <c r="K17" s="88"/>
      <c r="L17" s="88"/>
      <c r="M17" s="88"/>
    </row>
    <row r="18" spans="1:13" ht="15" customHeight="1">
      <c r="A18" s="713" t="s">
        <v>248</v>
      </c>
      <c r="B18" s="1057">
        <v>57905.9</v>
      </c>
      <c r="C18" s="1057">
        <v>50000</v>
      </c>
      <c r="D18" s="1057">
        <v>45226</v>
      </c>
      <c r="E18" s="1057">
        <v>40000</v>
      </c>
      <c r="F18" s="1057">
        <v>48750</v>
      </c>
      <c r="G18" s="1057">
        <v>47500</v>
      </c>
      <c r="H18" s="1078">
        <v>53722.18</v>
      </c>
      <c r="I18" s="1078">
        <v>50000</v>
      </c>
      <c r="J18" s="88"/>
      <c r="K18" s="88"/>
      <c r="L18" s="88"/>
      <c r="M18" s="88"/>
    </row>
    <row r="19" spans="1:13" ht="15" customHeight="1">
      <c r="A19" s="713" t="s">
        <v>249</v>
      </c>
      <c r="B19" s="1057">
        <v>45224</v>
      </c>
      <c r="C19" s="1057">
        <v>46864</v>
      </c>
      <c r="D19" s="1057">
        <v>50448</v>
      </c>
      <c r="E19" s="1057">
        <v>40000</v>
      </c>
      <c r="F19" s="1057">
        <v>50000</v>
      </c>
      <c r="G19" s="1057">
        <v>50000</v>
      </c>
      <c r="H19" s="1078">
        <v>47268.8</v>
      </c>
      <c r="I19" s="1078">
        <v>46000</v>
      </c>
      <c r="J19" s="88"/>
      <c r="K19" s="88"/>
      <c r="L19" s="88"/>
      <c r="M19" s="88"/>
    </row>
    <row r="20" spans="1:13" ht="15" customHeight="1">
      <c r="A20" s="713" t="s">
        <v>250</v>
      </c>
      <c r="B20" s="1057">
        <v>49302.5</v>
      </c>
      <c r="C20" s="1057">
        <v>45000</v>
      </c>
      <c r="D20" s="1057">
        <v>44933.33</v>
      </c>
      <c r="E20" s="1057">
        <v>54000</v>
      </c>
      <c r="F20" s="1057">
        <v>36000</v>
      </c>
      <c r="G20" s="1057">
        <v>36000</v>
      </c>
      <c r="H20" s="1078">
        <v>47982</v>
      </c>
      <c r="I20" s="1078">
        <v>45000</v>
      </c>
      <c r="J20" s="88"/>
      <c r="K20" s="88"/>
      <c r="L20" s="88"/>
      <c r="M20" s="88"/>
    </row>
    <row r="21" spans="1:13" ht="15" customHeight="1">
      <c r="A21" s="713" t="s">
        <v>251</v>
      </c>
      <c r="B21" s="1057">
        <v>40200</v>
      </c>
      <c r="C21" s="1057">
        <v>40200</v>
      </c>
      <c r="D21" s="1080" t="s">
        <v>851</v>
      </c>
      <c r="E21" s="1080" t="s">
        <v>851</v>
      </c>
      <c r="F21" s="1080" t="s">
        <v>851</v>
      </c>
      <c r="G21" s="1080" t="s">
        <v>851</v>
      </c>
      <c r="H21" s="1078">
        <v>40200</v>
      </c>
      <c r="I21" s="1078">
        <v>40200</v>
      </c>
      <c r="J21" s="88"/>
      <c r="K21" s="88"/>
      <c r="L21" s="88"/>
      <c r="M21" s="88"/>
    </row>
    <row r="22" spans="1:13" ht="15" customHeight="1">
      <c r="A22" s="765" t="s">
        <v>252</v>
      </c>
      <c r="B22" s="1080" t="s">
        <v>851</v>
      </c>
      <c r="C22" s="1080" t="s">
        <v>851</v>
      </c>
      <c r="D22" s="1080" t="s">
        <v>851</v>
      </c>
      <c r="E22" s="1080" t="s">
        <v>851</v>
      </c>
      <c r="F22" s="1080" t="s">
        <v>851</v>
      </c>
      <c r="G22" s="1080" t="s">
        <v>851</v>
      </c>
      <c r="H22" s="1080" t="s">
        <v>851</v>
      </c>
      <c r="I22" s="1080" t="s">
        <v>851</v>
      </c>
      <c r="J22" s="88"/>
      <c r="K22" s="88"/>
      <c r="L22" s="88"/>
      <c r="M22" s="88"/>
    </row>
    <row r="23" spans="1:13" ht="19.5" customHeight="1">
      <c r="A23" s="764" t="s">
        <v>253</v>
      </c>
      <c r="B23" s="630">
        <v>494</v>
      </c>
      <c r="C23" s="630">
        <v>494</v>
      </c>
      <c r="D23" s="630">
        <v>162</v>
      </c>
      <c r="E23" s="630">
        <v>162</v>
      </c>
      <c r="F23" s="630">
        <v>89</v>
      </c>
      <c r="G23" s="630">
        <v>89</v>
      </c>
      <c r="H23" s="630">
        <v>745</v>
      </c>
      <c r="I23" s="630">
        <v>745</v>
      </c>
      <c r="J23" s="88"/>
      <c r="K23" s="88"/>
      <c r="L23" s="88"/>
      <c r="M23" s="88"/>
    </row>
    <row r="24" spans="1:13" ht="15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1:13" ht="15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1:13" ht="15" customHeight="1">
      <c r="A26" s="92" t="s">
        <v>32</v>
      </c>
      <c r="B26" s="66"/>
      <c r="C26" s="67"/>
      <c r="D26" s="67"/>
      <c r="E26" s="67"/>
      <c r="F26" s="67"/>
      <c r="G26" s="67"/>
      <c r="H26" s="67"/>
      <c r="I26" s="67"/>
      <c r="J26" s="88"/>
      <c r="K26" s="88"/>
      <c r="L26" s="88"/>
      <c r="M26" s="88"/>
    </row>
    <row r="27" spans="1:13" ht="15" customHeight="1">
      <c r="A27" s="88"/>
      <c r="B27" s="68"/>
      <c r="C27" s="69"/>
      <c r="D27" s="69"/>
      <c r="E27" s="69"/>
      <c r="F27" s="69"/>
      <c r="G27" s="69"/>
      <c r="H27" s="69"/>
      <c r="I27" s="69"/>
      <c r="J27" s="88"/>
      <c r="K27" s="88"/>
      <c r="L27" s="88"/>
      <c r="M27" s="88"/>
    </row>
    <row r="28" spans="1:13" ht="15" customHeight="1">
      <c r="A28" s="88"/>
      <c r="B28" s="68"/>
      <c r="C28" s="69"/>
      <c r="D28" s="69"/>
      <c r="E28" s="69"/>
      <c r="F28" s="69"/>
      <c r="G28" s="69"/>
      <c r="H28" s="69"/>
      <c r="I28" s="69"/>
      <c r="J28" s="88"/>
      <c r="K28" s="88"/>
      <c r="L28" s="88"/>
      <c r="M28" s="88"/>
    </row>
    <row r="29" spans="1:13" ht="15" customHeight="1">
      <c r="A29" s="88"/>
      <c r="B29" s="68"/>
      <c r="C29" s="69"/>
      <c r="D29" s="69"/>
      <c r="E29" s="69"/>
      <c r="F29" s="69"/>
      <c r="G29" s="69"/>
      <c r="H29" s="69"/>
      <c r="I29" s="69"/>
      <c r="J29" s="88"/>
      <c r="K29" s="88"/>
      <c r="L29" s="88"/>
      <c r="M29" s="88"/>
    </row>
    <row r="30" spans="1:13" ht="1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1:13" ht="15" customHeight="1">
      <c r="A31" s="92" t="s">
        <v>33</v>
      </c>
      <c r="B31" s="66" t="s">
        <v>849</v>
      </c>
      <c r="C31" s="67"/>
      <c r="D31" s="67"/>
      <c r="E31" s="67"/>
      <c r="F31" s="67"/>
      <c r="G31" s="67"/>
      <c r="H31" s="67"/>
      <c r="I31" s="67"/>
      <c r="J31" s="88"/>
      <c r="K31" s="88"/>
      <c r="L31" s="88"/>
      <c r="M31" s="88"/>
    </row>
    <row r="32" spans="1:13" ht="15" customHeight="1">
      <c r="A32" s="88"/>
      <c r="B32" s="68"/>
      <c r="C32" s="69"/>
      <c r="D32" s="69"/>
      <c r="E32" s="69"/>
      <c r="F32" s="69"/>
      <c r="G32" s="69"/>
      <c r="H32" s="69"/>
      <c r="I32" s="69"/>
      <c r="J32" s="88"/>
      <c r="K32" s="88"/>
      <c r="L32" s="88"/>
      <c r="M32" s="88"/>
    </row>
    <row r="33" spans="1:13" ht="15" customHeight="1">
      <c r="A33" s="88"/>
      <c r="B33" s="68" t="s">
        <v>850</v>
      </c>
      <c r="C33" s="69"/>
      <c r="D33" s="69"/>
      <c r="E33" s="69"/>
      <c r="F33" s="69"/>
      <c r="G33" s="69"/>
      <c r="H33" s="69"/>
      <c r="I33" s="69"/>
      <c r="J33" s="88"/>
      <c r="K33" s="88"/>
      <c r="L33" s="88"/>
      <c r="M33" s="88"/>
    </row>
    <row r="34" spans="1:13" ht="15" customHeight="1">
      <c r="A34" s="88"/>
      <c r="B34" s="68" t="s">
        <v>847</v>
      </c>
      <c r="C34" s="69"/>
      <c r="D34" s="69"/>
      <c r="E34" s="69"/>
      <c r="F34" s="69"/>
      <c r="G34" s="69"/>
      <c r="H34" s="69"/>
      <c r="I34" s="69"/>
      <c r="J34" s="88"/>
      <c r="K34" s="88"/>
      <c r="L34" s="88"/>
      <c r="M34" s="88"/>
    </row>
    <row r="35" spans="1:13" ht="15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1:13" ht="12.75">
      <c r="A36" s="92" t="s">
        <v>675</v>
      </c>
      <c r="B36" s="638" t="s">
        <v>609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1:13" ht="12.75">
      <c r="A37" s="704"/>
      <c r="B37" s="639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1:13" ht="12.75">
      <c r="A38" s="88"/>
      <c r="B38" s="639" t="s">
        <v>635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1:13" ht="12.75">
      <c r="A39" s="88"/>
      <c r="B39" s="639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1:13" ht="12.7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ht="15" customHeight="1"/>
    <row r="42" ht="15" customHeight="1"/>
    <row r="43" ht="15" customHeight="1"/>
  </sheetData>
  <sheetProtection password="CD9E" sheet="1" selectLockedCells="1"/>
  <dataValidations count="1">
    <dataValidation type="list" allowBlank="1" showInputMessage="1" showErrorMessage="1" sqref="B36:B39">
      <formula1>ModelQuest</formula1>
    </dataValidation>
  </dataValidations>
  <hyperlinks>
    <hyperlink ref="A3" location="Cntry!A1" display="Go to country metadata"/>
    <hyperlink ref="A1" location="'List of tables'!A9" display="'List of tables'!A9"/>
  </hyperlinks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landscape" paperSize="9" scale="66" r:id="rId1"/>
  <headerFooter alignWithMargins="0">
    <oddHeader>&amp;LCDH&amp;C &amp;F&amp;R&amp;A</oddHeader>
    <oddFooter>&amp;CPage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43">
    <tabColor rgb="FFCCFFCC"/>
    <pageSetUpPr fitToPage="1"/>
  </sheetPr>
  <dimension ref="A1:AC42"/>
  <sheetViews>
    <sheetView showGridLines="0" zoomScale="80" zoomScaleNormal="80" zoomScalePageLayoutView="0" workbookViewId="0" topLeftCell="A1">
      <selection activeCell="A2" sqref="A2"/>
    </sheetView>
  </sheetViews>
  <sheetFormatPr defaultColWidth="9.140625" defaultRowHeight="15" customHeight="1"/>
  <cols>
    <col min="1" max="1" width="45.28125" style="159" customWidth="1"/>
    <col min="2" max="2" width="9.7109375" style="159" customWidth="1"/>
    <col min="3" max="3" width="10.140625" style="159" customWidth="1"/>
    <col min="4" max="5" width="9.7109375" style="159" customWidth="1"/>
    <col min="6" max="6" width="10.140625" style="159" customWidth="1"/>
    <col min="7" max="8" width="9.7109375" style="159" customWidth="1"/>
    <col min="9" max="9" width="10.421875" style="159" bestFit="1" customWidth="1"/>
    <col min="10" max="12" width="9.7109375" style="159" customWidth="1"/>
    <col min="13" max="13" width="10.140625" style="159" customWidth="1"/>
    <col min="14" max="15" width="9.7109375" style="159" customWidth="1"/>
    <col min="16" max="16" width="10.421875" style="159" bestFit="1" customWidth="1"/>
    <col min="17" max="19" width="9.7109375" style="159" customWidth="1"/>
    <col min="20" max="20" width="10.00390625" style="159" customWidth="1"/>
    <col min="21" max="22" width="9.7109375" style="159" customWidth="1"/>
    <col min="23" max="23" width="10.421875" style="159" bestFit="1" customWidth="1"/>
    <col min="24" max="26" width="9.7109375" style="159" customWidth="1"/>
    <col min="27" max="27" width="10.140625" style="159" customWidth="1"/>
    <col min="28" max="29" width="9.7109375" style="159" customWidth="1"/>
    <col min="30" max="16384" width="9.140625" style="159" customWidth="1"/>
  </cols>
  <sheetData>
    <row r="1" s="790" customFormat="1" ht="12" customHeight="1">
      <c r="A1" s="18" t="s">
        <v>7</v>
      </c>
    </row>
    <row r="2" s="790" customFormat="1" ht="12" customHeight="1">
      <c r="A2" s="20"/>
    </row>
    <row r="3" s="790" customFormat="1" ht="12" customHeight="1">
      <c r="A3" s="20" t="s">
        <v>8</v>
      </c>
    </row>
    <row r="4" spans="1:29" ht="15" customHeight="1">
      <c r="A4" s="791" t="s">
        <v>254</v>
      </c>
      <c r="B4" s="791"/>
      <c r="C4" s="791"/>
      <c r="D4" s="792"/>
      <c r="E4" s="792"/>
      <c r="F4" s="792"/>
      <c r="G4" s="792"/>
      <c r="H4" s="791"/>
      <c r="I4" s="791"/>
      <c r="J4" s="792"/>
      <c r="K4" s="792"/>
      <c r="L4" s="792"/>
      <c r="M4" s="792"/>
      <c r="N4" s="792"/>
      <c r="O4" s="791"/>
      <c r="P4" s="791"/>
      <c r="Q4" s="792"/>
      <c r="R4" s="792"/>
      <c r="S4" s="792"/>
      <c r="T4" s="792"/>
      <c r="U4" s="792"/>
      <c r="V4" s="791"/>
      <c r="W4" s="791"/>
      <c r="X4" s="792"/>
      <c r="Y4" s="792"/>
      <c r="Z4" s="792"/>
      <c r="AA4" s="792"/>
      <c r="AB4" s="792"/>
      <c r="AC4" s="792"/>
    </row>
    <row r="5" s="138" customFormat="1" ht="15" customHeight="1"/>
    <row r="6" spans="1:29" s="138" customFormat="1" ht="15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</row>
    <row r="7" spans="1:29" ht="15" customHeight="1">
      <c r="A7" s="793" t="s">
        <v>829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</row>
    <row r="8" spans="1:29" ht="15" customHeight="1">
      <c r="A8" s="794" t="s">
        <v>20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</row>
    <row r="9" spans="1:29" ht="15" customHeight="1">
      <c r="A9" s="231"/>
      <c r="B9" s="879" t="s">
        <v>34</v>
      </c>
      <c r="C9" s="842">
        <v>2009</v>
      </c>
      <c r="D9" s="231"/>
      <c r="E9" s="231"/>
      <c r="F9" s="231"/>
      <c r="G9" s="231"/>
      <c r="H9" s="231"/>
      <c r="I9" s="231"/>
      <c r="J9" s="879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879"/>
      <c r="Y9" s="231"/>
      <c r="Z9" s="231"/>
      <c r="AA9" s="231"/>
      <c r="AB9" s="231"/>
      <c r="AC9" s="231"/>
    </row>
    <row r="10" spans="1:29" ht="15" customHeight="1">
      <c r="A10" s="231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</row>
    <row r="11" spans="1:29" ht="18" customHeight="1">
      <c r="A11" s="843"/>
      <c r="B11" s="844" t="s">
        <v>297</v>
      </c>
      <c r="C11" s="800"/>
      <c r="D11" s="800"/>
      <c r="E11" s="800"/>
      <c r="F11" s="800"/>
      <c r="G11" s="801"/>
      <c r="H11" s="844" t="s">
        <v>298</v>
      </c>
      <c r="I11" s="800"/>
      <c r="J11" s="800"/>
      <c r="K11" s="800"/>
      <c r="L11" s="800"/>
      <c r="M11" s="800"/>
      <c r="N11" s="801"/>
      <c r="O11" s="892" t="s">
        <v>738</v>
      </c>
      <c r="P11" s="800"/>
      <c r="Q11" s="800"/>
      <c r="R11" s="800"/>
      <c r="S11" s="800"/>
      <c r="T11" s="800"/>
      <c r="U11" s="801"/>
      <c r="V11" s="844" t="s">
        <v>690</v>
      </c>
      <c r="W11" s="800"/>
      <c r="X11" s="800"/>
      <c r="Y11" s="800"/>
      <c r="Z11" s="800"/>
      <c r="AA11" s="800"/>
      <c r="AB11" s="801"/>
      <c r="AC11" s="231"/>
    </row>
    <row r="12" spans="1:29" s="908" customFormat="1" ht="43.5" customHeight="1">
      <c r="A12" s="897"/>
      <c r="B12" s="898" t="s">
        <v>300</v>
      </c>
      <c r="C12" s="899" t="s">
        <v>301</v>
      </c>
      <c r="D12" s="899" t="s">
        <v>302</v>
      </c>
      <c r="E12" s="900" t="s">
        <v>303</v>
      </c>
      <c r="F12" s="901" t="s">
        <v>746</v>
      </c>
      <c r="G12" s="902" t="s">
        <v>42</v>
      </c>
      <c r="H12" s="898" t="s">
        <v>300</v>
      </c>
      <c r="I12" s="899" t="s">
        <v>301</v>
      </c>
      <c r="J12" s="899" t="s">
        <v>302</v>
      </c>
      <c r="K12" s="899" t="s">
        <v>689</v>
      </c>
      <c r="L12" s="900" t="s">
        <v>303</v>
      </c>
      <c r="M12" s="901" t="s">
        <v>746</v>
      </c>
      <c r="N12" s="902" t="s">
        <v>42</v>
      </c>
      <c r="O12" s="903" t="s">
        <v>300</v>
      </c>
      <c r="P12" s="904" t="s">
        <v>301</v>
      </c>
      <c r="Q12" s="904" t="s">
        <v>302</v>
      </c>
      <c r="R12" s="904" t="s">
        <v>689</v>
      </c>
      <c r="S12" s="905" t="s">
        <v>303</v>
      </c>
      <c r="T12" s="901" t="s">
        <v>746</v>
      </c>
      <c r="U12" s="906" t="s">
        <v>42</v>
      </c>
      <c r="V12" s="898" t="s">
        <v>300</v>
      </c>
      <c r="W12" s="899" t="s">
        <v>301</v>
      </c>
      <c r="X12" s="899" t="s">
        <v>302</v>
      </c>
      <c r="Y12" s="899" t="s">
        <v>689</v>
      </c>
      <c r="Z12" s="900" t="s">
        <v>303</v>
      </c>
      <c r="AA12" s="901" t="s">
        <v>746</v>
      </c>
      <c r="AB12" s="902" t="s">
        <v>42</v>
      </c>
      <c r="AC12" s="907"/>
    </row>
    <row r="13" spans="1:29" s="826" customFormat="1" ht="15" customHeight="1">
      <c r="A13" s="864" t="s">
        <v>800</v>
      </c>
      <c r="B13" s="1060">
        <v>911</v>
      </c>
      <c r="C13" s="1060">
        <v>268</v>
      </c>
      <c r="D13" s="1060">
        <v>1371</v>
      </c>
      <c r="E13" s="1060">
        <v>294</v>
      </c>
      <c r="F13" s="1060">
        <v>66</v>
      </c>
      <c r="G13" s="1060">
        <f>SUM(B13:F13)</f>
        <v>2910</v>
      </c>
      <c r="H13" s="1060">
        <v>430</v>
      </c>
      <c r="I13" s="1060">
        <v>197</v>
      </c>
      <c r="J13" s="1060">
        <v>280</v>
      </c>
      <c r="K13" s="1060">
        <v>83</v>
      </c>
      <c r="L13" s="1060">
        <v>141</v>
      </c>
      <c r="M13" s="1060">
        <v>19</v>
      </c>
      <c r="N13" s="1060">
        <v>1150</v>
      </c>
      <c r="O13" s="1060">
        <v>99</v>
      </c>
      <c r="P13" s="1060">
        <v>44</v>
      </c>
      <c r="Q13" s="1060">
        <v>147</v>
      </c>
      <c r="R13" s="1060">
        <v>8</v>
      </c>
      <c r="S13" s="1060">
        <v>39</v>
      </c>
      <c r="T13" s="1060">
        <v>116</v>
      </c>
      <c r="U13" s="1060">
        <v>453</v>
      </c>
      <c r="V13" s="1060">
        <v>1440</v>
      </c>
      <c r="W13" s="1060">
        <v>509</v>
      </c>
      <c r="X13" s="1060">
        <v>1798</v>
      </c>
      <c r="Y13" s="1060">
        <v>91</v>
      </c>
      <c r="Z13" s="1060">
        <v>474</v>
      </c>
      <c r="AA13" s="1060">
        <v>201</v>
      </c>
      <c r="AB13" s="1060">
        <v>4513</v>
      </c>
      <c r="AC13" s="797"/>
    </row>
    <row r="14" spans="1:29" ht="25.5">
      <c r="A14" s="880" t="s">
        <v>798</v>
      </c>
      <c r="B14" s="1060">
        <v>777</v>
      </c>
      <c r="C14" s="1060">
        <v>224</v>
      </c>
      <c r="D14" s="1060">
        <v>1143</v>
      </c>
      <c r="E14" s="1060">
        <v>266</v>
      </c>
      <c r="F14" s="1060">
        <v>57</v>
      </c>
      <c r="G14" s="1060">
        <f>SUM(B14:F14)</f>
        <v>2467</v>
      </c>
      <c r="H14" s="1060">
        <v>358</v>
      </c>
      <c r="I14" s="1060">
        <v>160</v>
      </c>
      <c r="J14" s="1060">
        <v>245</v>
      </c>
      <c r="K14" s="1060">
        <v>72</v>
      </c>
      <c r="L14" s="1060">
        <v>114</v>
      </c>
      <c r="M14" s="1060">
        <v>18</v>
      </c>
      <c r="N14" s="1060">
        <v>967</v>
      </c>
      <c r="O14" s="1060">
        <v>92</v>
      </c>
      <c r="P14" s="1060">
        <v>42</v>
      </c>
      <c r="Q14" s="1060">
        <v>138</v>
      </c>
      <c r="R14" s="1060">
        <v>8</v>
      </c>
      <c r="S14" s="1060">
        <v>38</v>
      </c>
      <c r="T14" s="1060">
        <v>116</v>
      </c>
      <c r="U14" s="1060">
        <v>434</v>
      </c>
      <c r="V14" s="1060">
        <v>1227</v>
      </c>
      <c r="W14" s="1060">
        <v>426</v>
      </c>
      <c r="X14" s="1060">
        <v>1526</v>
      </c>
      <c r="Y14" s="1060">
        <v>80</v>
      </c>
      <c r="Z14" s="1060">
        <v>418</v>
      </c>
      <c r="AA14" s="1060">
        <v>191</v>
      </c>
      <c r="AB14" s="1060">
        <v>3868</v>
      </c>
      <c r="AC14" s="231"/>
    </row>
    <row r="15" spans="1:29" ht="15" customHeight="1">
      <c r="A15" s="817" t="s">
        <v>799</v>
      </c>
      <c r="B15" s="1060">
        <v>134</v>
      </c>
      <c r="C15" s="1060">
        <v>44</v>
      </c>
      <c r="D15" s="1060">
        <v>228</v>
      </c>
      <c r="E15" s="1060">
        <v>28</v>
      </c>
      <c r="F15" s="1060">
        <v>9</v>
      </c>
      <c r="G15" s="1060">
        <f>SUM(B15:F15)</f>
        <v>443</v>
      </c>
      <c r="H15" s="1060">
        <v>72</v>
      </c>
      <c r="I15" s="1060">
        <v>37</v>
      </c>
      <c r="J15" s="1060">
        <v>35</v>
      </c>
      <c r="K15" s="1060">
        <v>11</v>
      </c>
      <c r="L15" s="1060">
        <v>27</v>
      </c>
      <c r="M15" s="1060">
        <v>1</v>
      </c>
      <c r="N15" s="1060">
        <v>183</v>
      </c>
      <c r="O15" s="1060">
        <v>7</v>
      </c>
      <c r="P15" s="1060">
        <v>2</v>
      </c>
      <c r="Q15" s="1060">
        <v>9</v>
      </c>
      <c r="R15" s="1060">
        <v>0</v>
      </c>
      <c r="S15" s="1060">
        <v>1</v>
      </c>
      <c r="T15" s="1060">
        <v>0</v>
      </c>
      <c r="U15" s="1060">
        <v>19</v>
      </c>
      <c r="V15" s="1060">
        <v>213</v>
      </c>
      <c r="W15" s="1060">
        <v>83</v>
      </c>
      <c r="X15" s="1060">
        <v>272</v>
      </c>
      <c r="Y15" s="1060">
        <v>11</v>
      </c>
      <c r="Z15" s="1060">
        <v>56</v>
      </c>
      <c r="AA15" s="1060">
        <v>10</v>
      </c>
      <c r="AB15" s="1060">
        <v>645</v>
      </c>
      <c r="AC15" s="231"/>
    </row>
    <row r="16" spans="1:29" ht="15" customHeight="1">
      <c r="A16" s="881" t="s">
        <v>748</v>
      </c>
      <c r="B16" s="630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0"/>
      <c r="N16" s="630"/>
      <c r="O16" s="630"/>
      <c r="P16" s="630"/>
      <c r="Q16" s="630"/>
      <c r="R16" s="630"/>
      <c r="S16" s="630"/>
      <c r="T16" s="630"/>
      <c r="U16" s="630"/>
      <c r="V16" s="630"/>
      <c r="W16" s="630"/>
      <c r="X16" s="630"/>
      <c r="Y16" s="630"/>
      <c r="Z16" s="630"/>
      <c r="AA16" s="630"/>
      <c r="AB16" s="630"/>
      <c r="AC16" s="231"/>
    </row>
    <row r="17" spans="1:29" ht="18" customHeight="1">
      <c r="A17" s="882" t="s">
        <v>749</v>
      </c>
      <c r="B17" s="883"/>
      <c r="C17" s="883"/>
      <c r="D17" s="883"/>
      <c r="E17" s="883"/>
      <c r="F17" s="884"/>
      <c r="G17" s="885"/>
      <c r="H17" s="883"/>
      <c r="I17" s="883"/>
      <c r="J17" s="883"/>
      <c r="K17" s="883"/>
      <c r="L17" s="883"/>
      <c r="M17" s="884"/>
      <c r="N17" s="885"/>
      <c r="O17" s="893"/>
      <c r="P17" s="893"/>
      <c r="Q17" s="893"/>
      <c r="R17" s="893"/>
      <c r="S17" s="893"/>
      <c r="T17" s="884"/>
      <c r="U17" s="894"/>
      <c r="V17" s="883"/>
      <c r="W17" s="883"/>
      <c r="X17" s="883"/>
      <c r="Y17" s="883"/>
      <c r="Z17" s="883"/>
      <c r="AA17" s="884"/>
      <c r="AB17" s="885"/>
      <c r="AC17" s="231"/>
    </row>
    <row r="18" spans="1:29" ht="15" customHeight="1">
      <c r="A18" s="886" t="s">
        <v>801</v>
      </c>
      <c r="B18" s="887"/>
      <c r="C18" s="887"/>
      <c r="D18" s="887"/>
      <c r="E18" s="887"/>
      <c r="F18" s="888"/>
      <c r="G18" s="889"/>
      <c r="H18" s="887"/>
      <c r="I18" s="887"/>
      <c r="J18" s="887"/>
      <c r="K18" s="887"/>
      <c r="L18" s="887"/>
      <c r="M18" s="888"/>
      <c r="N18" s="889"/>
      <c r="O18" s="895"/>
      <c r="P18" s="895"/>
      <c r="Q18" s="895"/>
      <c r="R18" s="895"/>
      <c r="S18" s="895"/>
      <c r="T18" s="888"/>
      <c r="U18" s="896"/>
      <c r="V18" s="887"/>
      <c r="W18" s="887"/>
      <c r="X18" s="887"/>
      <c r="Y18" s="887"/>
      <c r="Z18" s="887"/>
      <c r="AA18" s="888"/>
      <c r="AB18" s="889"/>
      <c r="AC18" s="231"/>
    </row>
    <row r="19" spans="1:29" ht="25.5">
      <c r="A19" s="890" t="s">
        <v>750</v>
      </c>
      <c r="B19" s="1081">
        <v>98</v>
      </c>
      <c r="C19" s="1081">
        <v>6</v>
      </c>
      <c r="D19" s="1081">
        <v>18</v>
      </c>
      <c r="E19" s="1081">
        <v>7</v>
      </c>
      <c r="F19" s="1081">
        <v>3</v>
      </c>
      <c r="G19" s="1082">
        <f aca="true" t="shared" si="0" ref="G19:G24">SUM(B19:F19)</f>
        <v>132</v>
      </c>
      <c r="H19" s="1060">
        <v>54</v>
      </c>
      <c r="I19" s="1060">
        <v>10</v>
      </c>
      <c r="J19" s="1060">
        <v>5</v>
      </c>
      <c r="K19" s="1060">
        <v>3</v>
      </c>
      <c r="L19" s="1060">
        <v>9</v>
      </c>
      <c r="M19" s="1060">
        <v>1</v>
      </c>
      <c r="N19" s="1060">
        <v>82</v>
      </c>
      <c r="O19" s="1060">
        <v>4</v>
      </c>
      <c r="P19" s="1060">
        <v>1</v>
      </c>
      <c r="Q19" s="1060">
        <v>3</v>
      </c>
      <c r="R19" s="1060">
        <v>0</v>
      </c>
      <c r="S19" s="1060">
        <v>0</v>
      </c>
      <c r="T19" s="1060">
        <v>0</v>
      </c>
      <c r="U19" s="1060">
        <v>8</v>
      </c>
      <c r="V19" s="1060">
        <v>156</v>
      </c>
      <c r="W19" s="1060">
        <v>17</v>
      </c>
      <c r="X19" s="1060">
        <v>26</v>
      </c>
      <c r="Y19" s="1060">
        <v>3</v>
      </c>
      <c r="Z19" s="1060">
        <v>16</v>
      </c>
      <c r="AA19" s="1060">
        <v>4</v>
      </c>
      <c r="AB19" s="1060">
        <v>222</v>
      </c>
      <c r="AC19" s="231"/>
    </row>
    <row r="20" spans="1:29" ht="15" customHeight="1">
      <c r="A20" s="867" t="s">
        <v>301</v>
      </c>
      <c r="B20" s="1081">
        <v>6</v>
      </c>
      <c r="C20" s="1081">
        <v>14</v>
      </c>
      <c r="D20" s="1081">
        <v>6</v>
      </c>
      <c r="E20" s="1081">
        <v>2</v>
      </c>
      <c r="F20" s="1081">
        <v>0</v>
      </c>
      <c r="G20" s="1082">
        <f t="shared" si="0"/>
        <v>28</v>
      </c>
      <c r="H20" s="1060">
        <v>4</v>
      </c>
      <c r="I20" s="1060">
        <v>13</v>
      </c>
      <c r="J20" s="1060">
        <v>1</v>
      </c>
      <c r="K20" s="1060">
        <v>1</v>
      </c>
      <c r="L20" s="1060">
        <v>1</v>
      </c>
      <c r="M20" s="1060">
        <v>0</v>
      </c>
      <c r="N20" s="1060">
        <v>20</v>
      </c>
      <c r="O20" s="1060">
        <v>0</v>
      </c>
      <c r="P20" s="1060">
        <v>0</v>
      </c>
      <c r="Q20" s="1060">
        <v>1</v>
      </c>
      <c r="R20" s="1060">
        <v>0</v>
      </c>
      <c r="S20" s="1060">
        <v>0</v>
      </c>
      <c r="T20" s="1060">
        <v>0</v>
      </c>
      <c r="U20" s="1060">
        <v>1</v>
      </c>
      <c r="V20" s="1060">
        <v>10</v>
      </c>
      <c r="W20" s="1060">
        <v>27</v>
      </c>
      <c r="X20" s="1060">
        <v>8</v>
      </c>
      <c r="Y20" s="1060">
        <v>1</v>
      </c>
      <c r="Z20" s="1060">
        <v>3</v>
      </c>
      <c r="AA20" s="1060">
        <v>0</v>
      </c>
      <c r="AB20" s="1060">
        <v>49</v>
      </c>
      <c r="AC20" s="231"/>
    </row>
    <row r="21" spans="1:29" ht="15" customHeight="1">
      <c r="A21" s="867" t="s">
        <v>302</v>
      </c>
      <c r="B21" s="1081">
        <v>24</v>
      </c>
      <c r="C21" s="1081">
        <v>17</v>
      </c>
      <c r="D21" s="1081">
        <v>190</v>
      </c>
      <c r="E21" s="1081">
        <v>9</v>
      </c>
      <c r="F21" s="1081">
        <v>4</v>
      </c>
      <c r="G21" s="1082">
        <f t="shared" si="0"/>
        <v>244</v>
      </c>
      <c r="H21" s="1060">
        <v>10</v>
      </c>
      <c r="I21" s="1060">
        <v>8</v>
      </c>
      <c r="J21" s="1060">
        <v>24</v>
      </c>
      <c r="K21" s="1060">
        <v>2</v>
      </c>
      <c r="L21" s="1060">
        <v>5</v>
      </c>
      <c r="M21" s="1060">
        <v>0</v>
      </c>
      <c r="N21" s="1060">
        <v>49</v>
      </c>
      <c r="O21" s="1060">
        <v>0</v>
      </c>
      <c r="P21" s="1060">
        <v>0</v>
      </c>
      <c r="Q21" s="1060">
        <v>4</v>
      </c>
      <c r="R21" s="1060">
        <v>0</v>
      </c>
      <c r="S21" s="1060">
        <v>1</v>
      </c>
      <c r="T21" s="1060">
        <v>0</v>
      </c>
      <c r="U21" s="1060">
        <v>5</v>
      </c>
      <c r="V21" s="1060">
        <v>34</v>
      </c>
      <c r="W21" s="1060">
        <v>25</v>
      </c>
      <c r="X21" s="1060">
        <v>218</v>
      </c>
      <c r="Y21" s="1060">
        <v>2</v>
      </c>
      <c r="Z21" s="1060">
        <v>15</v>
      </c>
      <c r="AA21" s="1060">
        <v>4</v>
      </c>
      <c r="AB21" s="1060">
        <v>298</v>
      </c>
      <c r="AC21" s="231"/>
    </row>
    <row r="22" spans="1:29" ht="15" customHeight="1">
      <c r="A22" s="867" t="s">
        <v>689</v>
      </c>
      <c r="B22" s="1081">
        <v>2</v>
      </c>
      <c r="C22" s="1081">
        <v>0</v>
      </c>
      <c r="D22" s="1081">
        <v>3</v>
      </c>
      <c r="E22" s="1081">
        <v>0</v>
      </c>
      <c r="F22" s="1081">
        <v>1</v>
      </c>
      <c r="G22" s="1082">
        <f t="shared" si="0"/>
        <v>6</v>
      </c>
      <c r="H22" s="1060">
        <v>1</v>
      </c>
      <c r="I22" s="1060">
        <v>2</v>
      </c>
      <c r="J22" s="1060">
        <v>5</v>
      </c>
      <c r="K22" s="1060">
        <v>5</v>
      </c>
      <c r="L22" s="1060">
        <v>0</v>
      </c>
      <c r="M22" s="1060">
        <v>0</v>
      </c>
      <c r="N22" s="1060">
        <v>13</v>
      </c>
      <c r="O22" s="1060">
        <v>0</v>
      </c>
      <c r="P22" s="1060">
        <v>0</v>
      </c>
      <c r="Q22" s="1060">
        <v>1</v>
      </c>
      <c r="R22" s="1060">
        <v>0</v>
      </c>
      <c r="S22" s="1060">
        <v>0</v>
      </c>
      <c r="T22" s="1060">
        <v>0</v>
      </c>
      <c r="U22" s="1060">
        <v>1</v>
      </c>
      <c r="V22" s="1060">
        <v>3</v>
      </c>
      <c r="W22" s="1060">
        <v>2</v>
      </c>
      <c r="X22" s="1060">
        <v>9</v>
      </c>
      <c r="Y22" s="1060">
        <v>5</v>
      </c>
      <c r="Z22" s="1060">
        <v>0</v>
      </c>
      <c r="AA22" s="1060">
        <v>1</v>
      </c>
      <c r="AB22" s="1060">
        <v>20</v>
      </c>
      <c r="AC22" s="231"/>
    </row>
    <row r="23" spans="1:29" ht="15" customHeight="1">
      <c r="A23" s="867" t="s">
        <v>303</v>
      </c>
      <c r="B23" s="1081">
        <v>4</v>
      </c>
      <c r="C23" s="1081">
        <v>7</v>
      </c>
      <c r="D23" s="1081">
        <v>4</v>
      </c>
      <c r="E23" s="1081">
        <v>10</v>
      </c>
      <c r="F23" s="1081">
        <v>1</v>
      </c>
      <c r="G23" s="1082">
        <f t="shared" si="0"/>
        <v>26</v>
      </c>
      <c r="H23" s="1060">
        <v>2</v>
      </c>
      <c r="I23" s="1060">
        <v>4</v>
      </c>
      <c r="J23" s="1060">
        <v>0</v>
      </c>
      <c r="K23" s="1060">
        <v>0</v>
      </c>
      <c r="L23" s="1060">
        <v>11</v>
      </c>
      <c r="M23" s="1060">
        <v>0</v>
      </c>
      <c r="N23" s="1060">
        <v>17</v>
      </c>
      <c r="O23" s="1060">
        <v>2</v>
      </c>
      <c r="P23" s="1060">
        <v>1</v>
      </c>
      <c r="Q23" s="1060">
        <v>0</v>
      </c>
      <c r="R23" s="1060">
        <v>0</v>
      </c>
      <c r="S23" s="1060">
        <v>0</v>
      </c>
      <c r="T23" s="1060">
        <v>0</v>
      </c>
      <c r="U23" s="1060">
        <v>3</v>
      </c>
      <c r="V23" s="1060">
        <v>8</v>
      </c>
      <c r="W23" s="1060">
        <v>12</v>
      </c>
      <c r="X23" s="1060">
        <v>4</v>
      </c>
      <c r="Y23" s="1060">
        <v>0</v>
      </c>
      <c r="Z23" s="1060">
        <v>21</v>
      </c>
      <c r="AA23" s="1060">
        <v>1</v>
      </c>
      <c r="AB23" s="1060">
        <v>46</v>
      </c>
      <c r="AC23" s="231"/>
    </row>
    <row r="24" spans="1:29" ht="15" customHeight="1">
      <c r="A24" s="891" t="s">
        <v>746</v>
      </c>
      <c r="B24" s="1081">
        <v>0</v>
      </c>
      <c r="C24" s="1081">
        <v>0</v>
      </c>
      <c r="D24" s="1081">
        <v>7</v>
      </c>
      <c r="E24" s="1081">
        <v>0</v>
      </c>
      <c r="F24" s="1081">
        <v>0</v>
      </c>
      <c r="G24" s="1082">
        <f t="shared" si="0"/>
        <v>7</v>
      </c>
      <c r="H24" s="1060">
        <v>1</v>
      </c>
      <c r="I24" s="1060">
        <v>0</v>
      </c>
      <c r="J24" s="1060">
        <v>0</v>
      </c>
      <c r="K24" s="1060">
        <v>0</v>
      </c>
      <c r="L24" s="1060">
        <v>1</v>
      </c>
      <c r="M24" s="1060">
        <v>0</v>
      </c>
      <c r="N24" s="1060">
        <v>2</v>
      </c>
      <c r="O24" s="1060">
        <v>1</v>
      </c>
      <c r="P24" s="1060">
        <v>0</v>
      </c>
      <c r="Q24" s="1060">
        <v>0</v>
      </c>
      <c r="R24" s="1060">
        <v>0</v>
      </c>
      <c r="S24" s="1060">
        <v>0</v>
      </c>
      <c r="T24" s="1060">
        <v>0</v>
      </c>
      <c r="U24" s="1060">
        <v>1</v>
      </c>
      <c r="V24" s="1060">
        <v>2</v>
      </c>
      <c r="W24" s="1060">
        <v>0</v>
      </c>
      <c r="X24" s="1060">
        <v>7</v>
      </c>
      <c r="Y24" s="1060">
        <v>0</v>
      </c>
      <c r="Z24" s="1060">
        <v>1</v>
      </c>
      <c r="AA24" s="1060">
        <v>0</v>
      </c>
      <c r="AB24" s="1060">
        <v>10</v>
      </c>
      <c r="AC24" s="231"/>
    </row>
    <row r="25" spans="1:29" ht="15" customHeight="1">
      <c r="A25" s="829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</row>
    <row r="26" spans="1:29" ht="15" customHeight="1">
      <c r="A26" s="23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</row>
    <row r="27" spans="1:29" ht="15" customHeight="1">
      <c r="A27" s="829" t="s">
        <v>32</v>
      </c>
      <c r="B27" s="831"/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831"/>
      <c r="AA27" s="831"/>
      <c r="AB27" s="831"/>
      <c r="AC27" s="231"/>
    </row>
    <row r="28" spans="1:29" ht="15" customHeight="1">
      <c r="A28" s="231"/>
      <c r="B28" s="833"/>
      <c r="C28" s="833"/>
      <c r="D28" s="833"/>
      <c r="E28" s="833"/>
      <c r="F28" s="833"/>
      <c r="G28" s="833"/>
      <c r="H28" s="833"/>
      <c r="I28" s="833"/>
      <c r="J28" s="833"/>
      <c r="K28" s="833"/>
      <c r="L28" s="833"/>
      <c r="M28" s="833"/>
      <c r="N28" s="833"/>
      <c r="O28" s="833"/>
      <c r="P28" s="833"/>
      <c r="Q28" s="833"/>
      <c r="R28" s="833"/>
      <c r="S28" s="833"/>
      <c r="T28" s="833"/>
      <c r="U28" s="833"/>
      <c r="V28" s="833"/>
      <c r="W28" s="833"/>
      <c r="X28" s="833"/>
      <c r="Y28" s="833"/>
      <c r="Z28" s="833"/>
      <c r="AA28" s="833"/>
      <c r="AB28" s="833"/>
      <c r="AC28" s="231"/>
    </row>
    <row r="29" spans="1:29" ht="15" customHeight="1">
      <c r="A29" s="231"/>
      <c r="B29" s="833"/>
      <c r="C29" s="833"/>
      <c r="D29" s="833"/>
      <c r="E29" s="833"/>
      <c r="F29" s="833"/>
      <c r="G29" s="833"/>
      <c r="H29" s="833"/>
      <c r="I29" s="833"/>
      <c r="J29" s="833"/>
      <c r="K29" s="833"/>
      <c r="L29" s="833"/>
      <c r="M29" s="833"/>
      <c r="N29" s="833"/>
      <c r="O29" s="833"/>
      <c r="P29" s="833"/>
      <c r="Q29" s="833"/>
      <c r="R29" s="833"/>
      <c r="S29" s="833"/>
      <c r="T29" s="833"/>
      <c r="U29" s="833"/>
      <c r="V29" s="833"/>
      <c r="W29" s="833"/>
      <c r="X29" s="833"/>
      <c r="Y29" s="833"/>
      <c r="Z29" s="833"/>
      <c r="AA29" s="833"/>
      <c r="AB29" s="833"/>
      <c r="AC29" s="231"/>
    </row>
    <row r="30" spans="1:29" ht="15" customHeight="1">
      <c r="A30" s="231"/>
      <c r="B30" s="833"/>
      <c r="C30" s="833"/>
      <c r="D30" s="833"/>
      <c r="E30" s="833"/>
      <c r="F30" s="833"/>
      <c r="G30" s="833"/>
      <c r="H30" s="833"/>
      <c r="I30" s="833"/>
      <c r="J30" s="833"/>
      <c r="K30" s="833"/>
      <c r="L30" s="833"/>
      <c r="M30" s="833"/>
      <c r="N30" s="833"/>
      <c r="O30" s="833"/>
      <c r="P30" s="833"/>
      <c r="Q30" s="833"/>
      <c r="R30" s="833"/>
      <c r="S30" s="833"/>
      <c r="T30" s="833"/>
      <c r="U30" s="833"/>
      <c r="V30" s="833"/>
      <c r="W30" s="833"/>
      <c r="X30" s="833"/>
      <c r="Y30" s="833"/>
      <c r="Z30" s="833"/>
      <c r="AA30" s="833"/>
      <c r="AB30" s="833"/>
      <c r="AC30" s="231"/>
    </row>
    <row r="31" spans="1:29" ht="15" customHeight="1">
      <c r="A31" s="231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</row>
    <row r="32" spans="1:29" ht="15" customHeight="1">
      <c r="A32" s="829" t="s">
        <v>33</v>
      </c>
      <c r="B32" s="66" t="s">
        <v>849</v>
      </c>
      <c r="C32" s="831"/>
      <c r="D32" s="831"/>
      <c r="E32" s="831"/>
      <c r="F32" s="831"/>
      <c r="G32" s="831"/>
      <c r="H32" s="831"/>
      <c r="I32" s="831"/>
      <c r="J32" s="831"/>
      <c r="K32" s="831"/>
      <c r="L32" s="831"/>
      <c r="M32" s="831"/>
      <c r="N32" s="831"/>
      <c r="O32" s="831"/>
      <c r="P32" s="831"/>
      <c r="Q32" s="831"/>
      <c r="R32" s="831"/>
      <c r="S32" s="831"/>
      <c r="T32" s="831"/>
      <c r="U32" s="831"/>
      <c r="V32" s="831"/>
      <c r="W32" s="831"/>
      <c r="X32" s="831"/>
      <c r="Y32" s="831"/>
      <c r="Z32" s="831"/>
      <c r="AA32" s="831"/>
      <c r="AB32" s="831"/>
      <c r="AC32" s="231"/>
    </row>
    <row r="33" spans="1:29" ht="15" customHeight="1">
      <c r="A33" s="829"/>
      <c r="B33" s="833"/>
      <c r="C33" s="833"/>
      <c r="D33" s="833"/>
      <c r="E33" s="833"/>
      <c r="F33" s="833"/>
      <c r="G33" s="833"/>
      <c r="H33" s="833"/>
      <c r="I33" s="833"/>
      <c r="J33" s="833"/>
      <c r="K33" s="833"/>
      <c r="L33" s="833"/>
      <c r="M33" s="833"/>
      <c r="N33" s="833"/>
      <c r="O33" s="833"/>
      <c r="P33" s="833"/>
      <c r="Q33" s="833"/>
      <c r="R33" s="833"/>
      <c r="S33" s="833"/>
      <c r="T33" s="833"/>
      <c r="U33" s="833"/>
      <c r="V33" s="833"/>
      <c r="W33" s="833"/>
      <c r="X33" s="833"/>
      <c r="Y33" s="833"/>
      <c r="Z33" s="833"/>
      <c r="AA33" s="833"/>
      <c r="AB33" s="833"/>
      <c r="AC33" s="231"/>
    </row>
    <row r="34" spans="1:29" ht="15" customHeight="1">
      <c r="A34" s="231"/>
      <c r="B34" s="833"/>
      <c r="C34" s="833"/>
      <c r="D34" s="833"/>
      <c r="E34" s="833"/>
      <c r="F34" s="833"/>
      <c r="G34" s="833"/>
      <c r="H34" s="833"/>
      <c r="I34" s="833"/>
      <c r="J34" s="833"/>
      <c r="K34" s="833"/>
      <c r="L34" s="833"/>
      <c r="M34" s="833"/>
      <c r="N34" s="833"/>
      <c r="O34" s="833"/>
      <c r="P34" s="833"/>
      <c r="Q34" s="833"/>
      <c r="R34" s="833"/>
      <c r="S34" s="833"/>
      <c r="T34" s="833"/>
      <c r="U34" s="833"/>
      <c r="V34" s="833"/>
      <c r="W34" s="833"/>
      <c r="X34" s="833"/>
      <c r="Y34" s="833"/>
      <c r="Z34" s="833"/>
      <c r="AA34" s="833"/>
      <c r="AB34" s="833"/>
      <c r="AC34" s="231"/>
    </row>
    <row r="35" spans="1:29" ht="15" customHeight="1">
      <c r="A35" s="231"/>
      <c r="B35" s="833"/>
      <c r="C35" s="833"/>
      <c r="D35" s="833"/>
      <c r="E35" s="833"/>
      <c r="F35" s="833"/>
      <c r="G35" s="833"/>
      <c r="H35" s="833"/>
      <c r="I35" s="833"/>
      <c r="J35" s="833"/>
      <c r="K35" s="833"/>
      <c r="L35" s="833"/>
      <c r="M35" s="833"/>
      <c r="N35" s="833"/>
      <c r="O35" s="833"/>
      <c r="P35" s="833"/>
      <c r="Q35" s="833"/>
      <c r="R35" s="833"/>
      <c r="S35" s="833"/>
      <c r="T35" s="833"/>
      <c r="U35" s="833"/>
      <c r="V35" s="833"/>
      <c r="W35" s="833"/>
      <c r="X35" s="833"/>
      <c r="Y35" s="833"/>
      <c r="Z35" s="833"/>
      <c r="AA35" s="833"/>
      <c r="AB35" s="833"/>
      <c r="AC35" s="231"/>
    </row>
    <row r="36" spans="1:29" ht="15" customHeight="1">
      <c r="A36" s="231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</row>
    <row r="37" spans="1:29" ht="12.75">
      <c r="A37" s="829" t="s">
        <v>675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</row>
    <row r="38" spans="1:29" ht="12.75">
      <c r="A38" s="834"/>
      <c r="B38" s="638" t="s">
        <v>610</v>
      </c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</row>
    <row r="39" spans="1:29" ht="12.75">
      <c r="A39" s="231"/>
      <c r="B39" s="639" t="s">
        <v>616</v>
      </c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</row>
    <row r="40" spans="1:29" ht="12.75">
      <c r="A40" s="231"/>
      <c r="B40" s="639" t="s">
        <v>635</v>
      </c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</row>
    <row r="41" spans="1:29" ht="12.75">
      <c r="A41" s="231"/>
      <c r="B41" s="639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</row>
    <row r="42" spans="1:29" ht="15" customHeight="1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</row>
  </sheetData>
  <sheetProtection password="CD9E" sheet="1" selectLockedCells="1"/>
  <conditionalFormatting sqref="AB13:AB24">
    <cfRule type="expression" priority="13" dxfId="0">
      <formula>AB13&lt;&gt;SUM(V13:AA13)</formula>
    </cfRule>
  </conditionalFormatting>
  <conditionalFormatting sqref="U13:U24">
    <cfRule type="expression" priority="10" dxfId="0">
      <formula>U13&lt;&gt;SUM(O13:T13)</formula>
    </cfRule>
  </conditionalFormatting>
  <conditionalFormatting sqref="N13:N24">
    <cfRule type="expression" priority="7" dxfId="0">
      <formula>N13&lt;&gt;SUM(H13:M13)</formula>
    </cfRule>
  </conditionalFormatting>
  <conditionalFormatting sqref="B13:AB13">
    <cfRule type="expression" priority="6" dxfId="0">
      <formula>B13&lt;&gt;SUM(B14:B16)</formula>
    </cfRule>
  </conditionalFormatting>
  <conditionalFormatting sqref="G13:G24">
    <cfRule type="expression" priority="14" dxfId="0">
      <formula>G13&lt;&gt;SUM(B13:F13)</formula>
    </cfRule>
  </conditionalFormatting>
  <conditionalFormatting sqref="B15:AB15">
    <cfRule type="expression" priority="1" dxfId="0" stopIfTrue="1">
      <formula>B15&lt;&gt;SUM(B19:B24)</formula>
    </cfRule>
  </conditionalFormatting>
  <dataValidations count="1">
    <dataValidation type="list" allowBlank="1" showInputMessage="1" showErrorMessage="1" sqref="B38:B41">
      <formula1>ModelQuest</formula1>
    </dataValidation>
  </dataValidations>
  <hyperlinks>
    <hyperlink ref="A3" location="Cntry!A1" display="Go to country metadata"/>
    <hyperlink ref="A1" location="'List of tables'!A9" display="'List of tables'!A9"/>
  </hyperlinks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landscape" paperSize="9" scale="42" r:id="rId1"/>
  <headerFooter alignWithMargins="0">
    <oddHeader>&amp;LCDH&amp;C &amp;F&amp;R&amp;A</oddHeader>
    <oddFooter>&amp;CPage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5">
    <tabColor theme="9" tint="0.39998000860214233"/>
    <pageSetUpPr fitToPage="1"/>
  </sheetPr>
  <dimension ref="A1:T55"/>
  <sheetViews>
    <sheetView showGridLines="0" zoomScale="80" zoomScaleNormal="80" zoomScalePageLayoutView="0" workbookViewId="0" topLeftCell="A1">
      <selection activeCell="A2" sqref="A2"/>
    </sheetView>
  </sheetViews>
  <sheetFormatPr defaultColWidth="9.140625" defaultRowHeight="15" customHeight="1"/>
  <cols>
    <col min="1" max="1" width="27.421875" style="23" customWidth="1"/>
    <col min="2" max="17" width="10.421875" style="23" customWidth="1"/>
    <col min="18" max="16384" width="9.140625" style="23" customWidth="1"/>
  </cols>
  <sheetData>
    <row r="1" s="77" customFormat="1" ht="12" customHeight="1">
      <c r="A1" s="18" t="s">
        <v>7</v>
      </c>
    </row>
    <row r="2" s="77" customFormat="1" ht="12" customHeight="1">
      <c r="A2" s="20"/>
    </row>
    <row r="3" s="77" customFormat="1" ht="12" customHeight="1">
      <c r="A3" s="20" t="s">
        <v>8</v>
      </c>
    </row>
    <row r="4" spans="1:20" ht="15" customHeight="1">
      <c r="A4" s="95" t="s">
        <v>254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6"/>
      <c r="N4" s="95"/>
      <c r="O4" s="95"/>
      <c r="P4" s="95"/>
      <c r="Q4" s="96"/>
      <c r="R4" s="96"/>
      <c r="S4" s="97"/>
      <c r="T4" s="97"/>
    </row>
    <row r="5" s="138" customFormat="1" ht="15" customHeight="1"/>
    <row r="6" spans="1:20" s="138" customFormat="1" ht="15" customHeight="1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</row>
    <row r="7" spans="1:20" ht="15" customHeight="1">
      <c r="A7" s="98" t="s">
        <v>813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</row>
    <row r="8" spans="1:20" ht="15" customHeight="1">
      <c r="A8" s="99" t="s">
        <v>20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</row>
    <row r="9" spans="1:20" ht="15" customHeight="1">
      <c r="A9" s="97"/>
      <c r="B9" s="208" t="s">
        <v>34</v>
      </c>
      <c r="C9" s="633">
        <v>2009</v>
      </c>
      <c r="D9" s="209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</row>
    <row r="10" spans="1:20" ht="15" customHeight="1">
      <c r="A10" s="221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</row>
    <row r="11" spans="1:20" ht="15" customHeight="1">
      <c r="A11" s="210"/>
      <c r="B11" s="212" t="s">
        <v>313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14"/>
      <c r="N11" s="222"/>
      <c r="O11" s="222"/>
      <c r="P11" s="222"/>
      <c r="Q11" s="214"/>
      <c r="R11" s="223"/>
      <c r="S11" s="97"/>
      <c r="T11" s="97"/>
    </row>
    <row r="12" spans="1:20" ht="15" customHeight="1">
      <c r="A12" s="224"/>
      <c r="B12" s="1112" t="s">
        <v>314</v>
      </c>
      <c r="C12" s="1113"/>
      <c r="D12" s="1113"/>
      <c r="E12" s="1114"/>
      <c r="F12" s="1112" t="s">
        <v>315</v>
      </c>
      <c r="G12" s="1113"/>
      <c r="H12" s="1113"/>
      <c r="I12" s="1114"/>
      <c r="J12" s="1112" t="s">
        <v>316</v>
      </c>
      <c r="K12" s="1113"/>
      <c r="L12" s="1113"/>
      <c r="M12" s="1114"/>
      <c r="N12" s="1112" t="s">
        <v>751</v>
      </c>
      <c r="O12" s="1113"/>
      <c r="P12" s="1113"/>
      <c r="Q12" s="1114"/>
      <c r="R12" s="97"/>
      <c r="S12" s="97"/>
      <c r="T12" s="97"/>
    </row>
    <row r="13" spans="1:20" ht="29.25" customHeight="1">
      <c r="A13" s="783" t="s">
        <v>701</v>
      </c>
      <c r="B13" s="226" t="s">
        <v>22</v>
      </c>
      <c r="C13" s="227" t="s">
        <v>23</v>
      </c>
      <c r="D13" s="228" t="s">
        <v>273</v>
      </c>
      <c r="E13" s="229" t="s">
        <v>42</v>
      </c>
      <c r="F13" s="227" t="s">
        <v>22</v>
      </c>
      <c r="G13" s="227" t="s">
        <v>23</v>
      </c>
      <c r="H13" s="228" t="s">
        <v>273</v>
      </c>
      <c r="I13" s="229" t="s">
        <v>42</v>
      </c>
      <c r="J13" s="227" t="s">
        <v>22</v>
      </c>
      <c r="K13" s="227" t="s">
        <v>23</v>
      </c>
      <c r="L13" s="228" t="s">
        <v>273</v>
      </c>
      <c r="M13" s="229" t="s">
        <v>42</v>
      </c>
      <c r="N13" s="227" t="s">
        <v>22</v>
      </c>
      <c r="O13" s="227" t="s">
        <v>23</v>
      </c>
      <c r="P13" s="228" t="s">
        <v>273</v>
      </c>
      <c r="Q13" s="229" t="s">
        <v>42</v>
      </c>
      <c r="R13" s="97"/>
      <c r="S13" s="97"/>
      <c r="T13" s="97"/>
    </row>
    <row r="14" spans="1:20" s="41" customFormat="1" ht="18" customHeight="1">
      <c r="A14" s="1055" t="s">
        <v>700</v>
      </c>
      <c r="B14" s="630">
        <v>1230</v>
      </c>
      <c r="C14" s="630">
        <v>534</v>
      </c>
      <c r="D14" s="630">
        <v>3</v>
      </c>
      <c r="E14" s="630">
        <v>1767</v>
      </c>
      <c r="F14" s="630">
        <v>954</v>
      </c>
      <c r="G14" s="630">
        <v>497</v>
      </c>
      <c r="H14" s="630">
        <v>4</v>
      </c>
      <c r="I14" s="630">
        <v>1455</v>
      </c>
      <c r="J14" s="1085">
        <v>750</v>
      </c>
      <c r="K14" s="1085">
        <v>534</v>
      </c>
      <c r="L14" s="1085">
        <v>7</v>
      </c>
      <c r="M14" s="1085">
        <v>1291</v>
      </c>
      <c r="N14" s="1085">
        <v>2934</v>
      </c>
      <c r="O14" s="1085">
        <v>1565</v>
      </c>
      <c r="P14" s="1085">
        <v>14</v>
      </c>
      <c r="Q14" s="1085">
        <v>4513</v>
      </c>
      <c r="R14" s="779"/>
      <c r="S14" s="101"/>
      <c r="T14" s="780"/>
    </row>
    <row r="15" spans="1:20" s="41" customFormat="1" ht="18" customHeight="1">
      <c r="A15" s="1054" t="s">
        <v>803</v>
      </c>
      <c r="B15" s="1080" t="s">
        <v>851</v>
      </c>
      <c r="C15" s="1080" t="s">
        <v>851</v>
      </c>
      <c r="D15" s="1080" t="s">
        <v>851</v>
      </c>
      <c r="E15" s="1080" t="s">
        <v>851</v>
      </c>
      <c r="F15" s="1080" t="s">
        <v>851</v>
      </c>
      <c r="G15" s="1080" t="s">
        <v>851</v>
      </c>
      <c r="H15" s="1080" t="s">
        <v>851</v>
      </c>
      <c r="I15" s="1080" t="s">
        <v>851</v>
      </c>
      <c r="J15" s="1080" t="s">
        <v>851</v>
      </c>
      <c r="K15" s="1080" t="s">
        <v>851</v>
      </c>
      <c r="L15" s="1080" t="s">
        <v>851</v>
      </c>
      <c r="M15" s="1080" t="s">
        <v>851</v>
      </c>
      <c r="N15" s="1080" t="s">
        <v>851</v>
      </c>
      <c r="O15" s="1080" t="s">
        <v>851</v>
      </c>
      <c r="P15" s="1080" t="s">
        <v>851</v>
      </c>
      <c r="Q15" s="1080" t="s">
        <v>851</v>
      </c>
      <c r="R15" s="779"/>
      <c r="S15" s="101"/>
      <c r="T15" s="780"/>
    </row>
    <row r="16" spans="1:20" ht="18" customHeight="1">
      <c r="A16" s="1053" t="s">
        <v>317</v>
      </c>
      <c r="B16" s="630">
        <f>SUM(B17:B35)</f>
        <v>1230</v>
      </c>
      <c r="C16" s="630">
        <f>SUM(C17:C35)</f>
        <v>534</v>
      </c>
      <c r="D16" s="630">
        <f>SUM(D17:D35)</f>
        <v>3</v>
      </c>
      <c r="E16" s="630">
        <f>SUM(E17:E35)</f>
        <v>1767</v>
      </c>
      <c r="F16" s="630">
        <v>954</v>
      </c>
      <c r="G16" s="630">
        <v>497</v>
      </c>
      <c r="H16" s="630">
        <v>4</v>
      </c>
      <c r="I16" s="630">
        <v>1455</v>
      </c>
      <c r="J16" s="1085">
        <v>750</v>
      </c>
      <c r="K16" s="1085">
        <v>534</v>
      </c>
      <c r="L16" s="1085">
        <v>7</v>
      </c>
      <c r="M16" s="1085">
        <v>1291</v>
      </c>
      <c r="N16" s="1085">
        <v>2934</v>
      </c>
      <c r="O16" s="1085">
        <v>1565</v>
      </c>
      <c r="P16" s="1085">
        <v>14</v>
      </c>
      <c r="Q16" s="1085">
        <v>4513</v>
      </c>
      <c r="R16" s="97"/>
      <c r="S16" s="97"/>
      <c r="T16" s="97"/>
    </row>
    <row r="17" spans="1:20" ht="15" customHeight="1">
      <c r="A17" s="217">
        <v>1990</v>
      </c>
      <c r="B17" s="1084">
        <v>12</v>
      </c>
      <c r="C17" s="1084">
        <v>3</v>
      </c>
      <c r="D17" s="1084">
        <v>1</v>
      </c>
      <c r="E17" s="1084">
        <v>16</v>
      </c>
      <c r="F17" s="1084">
        <v>10</v>
      </c>
      <c r="G17" s="1084">
        <v>8</v>
      </c>
      <c r="H17" s="1084">
        <v>0</v>
      </c>
      <c r="I17" s="1084">
        <v>18</v>
      </c>
      <c r="J17" s="1084">
        <v>13</v>
      </c>
      <c r="K17" s="1084">
        <v>6</v>
      </c>
      <c r="L17" s="1084">
        <v>0</v>
      </c>
      <c r="M17" s="1084">
        <v>19</v>
      </c>
      <c r="N17" s="1084">
        <v>35</v>
      </c>
      <c r="O17" s="1084">
        <v>17</v>
      </c>
      <c r="P17" s="1084">
        <v>1</v>
      </c>
      <c r="Q17" s="1084">
        <v>53</v>
      </c>
      <c r="R17" s="97"/>
      <c r="S17" s="97"/>
      <c r="T17" s="97"/>
    </row>
    <row r="18" spans="1:20" ht="15" customHeight="1">
      <c r="A18" s="217">
        <v>1991</v>
      </c>
      <c r="B18" s="1084">
        <v>32</v>
      </c>
      <c r="C18" s="1084">
        <v>10</v>
      </c>
      <c r="D18" s="1084">
        <v>0</v>
      </c>
      <c r="E18" s="1084">
        <v>42</v>
      </c>
      <c r="F18" s="1084">
        <v>31</v>
      </c>
      <c r="G18" s="1084">
        <v>16</v>
      </c>
      <c r="H18" s="1084">
        <v>0</v>
      </c>
      <c r="I18" s="1084">
        <v>47</v>
      </c>
      <c r="J18" s="1084">
        <v>25</v>
      </c>
      <c r="K18" s="1084">
        <v>12</v>
      </c>
      <c r="L18" s="1084">
        <v>0</v>
      </c>
      <c r="M18" s="1084">
        <v>37</v>
      </c>
      <c r="N18" s="1084">
        <v>88</v>
      </c>
      <c r="O18" s="1084">
        <v>38</v>
      </c>
      <c r="P18" s="1084">
        <v>0</v>
      </c>
      <c r="Q18" s="1084">
        <v>126</v>
      </c>
      <c r="R18" s="97"/>
      <c r="S18" s="97"/>
      <c r="T18" s="97"/>
    </row>
    <row r="19" spans="1:20" ht="15" customHeight="1">
      <c r="A19" s="217">
        <v>1992</v>
      </c>
      <c r="B19" s="1084">
        <v>38</v>
      </c>
      <c r="C19" s="1084">
        <v>14</v>
      </c>
      <c r="D19" s="1084">
        <v>0</v>
      </c>
      <c r="E19" s="1084">
        <v>52</v>
      </c>
      <c r="F19" s="1084">
        <v>31</v>
      </c>
      <c r="G19" s="1084">
        <v>11</v>
      </c>
      <c r="H19" s="1084">
        <v>0</v>
      </c>
      <c r="I19" s="1084">
        <v>42</v>
      </c>
      <c r="J19" s="1084">
        <v>41</v>
      </c>
      <c r="K19" s="1084">
        <v>18</v>
      </c>
      <c r="L19" s="1084">
        <v>0</v>
      </c>
      <c r="M19" s="1084">
        <v>59</v>
      </c>
      <c r="N19" s="1084">
        <v>110</v>
      </c>
      <c r="O19" s="1084">
        <v>43</v>
      </c>
      <c r="P19" s="1084">
        <v>0</v>
      </c>
      <c r="Q19" s="1084">
        <v>153</v>
      </c>
      <c r="R19" s="97"/>
      <c r="S19" s="97"/>
      <c r="T19" s="97"/>
    </row>
    <row r="20" spans="1:20" ht="15" customHeight="1">
      <c r="A20" s="217">
        <v>1993</v>
      </c>
      <c r="B20" s="1084">
        <v>36</v>
      </c>
      <c r="C20" s="1084">
        <v>11</v>
      </c>
      <c r="D20" s="1084">
        <v>0</v>
      </c>
      <c r="E20" s="1084">
        <v>47</v>
      </c>
      <c r="F20" s="1084">
        <v>35</v>
      </c>
      <c r="G20" s="1084">
        <v>11</v>
      </c>
      <c r="H20" s="1084">
        <v>0</v>
      </c>
      <c r="I20" s="1084">
        <v>46</v>
      </c>
      <c r="J20" s="1084">
        <v>28</v>
      </c>
      <c r="K20" s="1084">
        <v>16</v>
      </c>
      <c r="L20" s="1084">
        <v>0</v>
      </c>
      <c r="M20" s="1084">
        <v>44</v>
      </c>
      <c r="N20" s="1084">
        <v>99</v>
      </c>
      <c r="O20" s="1084">
        <v>38</v>
      </c>
      <c r="P20" s="1084">
        <v>0</v>
      </c>
      <c r="Q20" s="1084">
        <v>137</v>
      </c>
      <c r="R20" s="97"/>
      <c r="S20" s="97"/>
      <c r="T20" s="97"/>
    </row>
    <row r="21" spans="1:20" ht="15" customHeight="1">
      <c r="A21" s="217">
        <v>1994</v>
      </c>
      <c r="B21" s="1084">
        <v>42</v>
      </c>
      <c r="C21" s="1084">
        <v>11</v>
      </c>
      <c r="D21" s="1084">
        <v>0</v>
      </c>
      <c r="E21" s="1084">
        <v>53</v>
      </c>
      <c r="F21" s="1084">
        <v>44</v>
      </c>
      <c r="G21" s="1084">
        <v>16</v>
      </c>
      <c r="H21" s="1084">
        <v>0</v>
      </c>
      <c r="I21" s="1084">
        <v>60</v>
      </c>
      <c r="J21" s="1084">
        <v>31</v>
      </c>
      <c r="K21" s="1084">
        <v>15</v>
      </c>
      <c r="L21" s="1084">
        <v>0</v>
      </c>
      <c r="M21" s="1084">
        <v>46</v>
      </c>
      <c r="N21" s="1084">
        <v>117</v>
      </c>
      <c r="O21" s="1084">
        <v>42</v>
      </c>
      <c r="P21" s="1084">
        <v>0</v>
      </c>
      <c r="Q21" s="1084">
        <v>159</v>
      </c>
      <c r="R21" s="97"/>
      <c r="S21" s="97"/>
      <c r="T21" s="97"/>
    </row>
    <row r="22" spans="1:20" ht="15" customHeight="1">
      <c r="A22" s="217">
        <v>1995</v>
      </c>
      <c r="B22" s="1084">
        <v>37</v>
      </c>
      <c r="C22" s="1084">
        <v>18</v>
      </c>
      <c r="D22" s="1084">
        <v>0</v>
      </c>
      <c r="E22" s="1084">
        <v>55</v>
      </c>
      <c r="F22" s="1084">
        <v>38</v>
      </c>
      <c r="G22" s="1084">
        <v>8</v>
      </c>
      <c r="H22" s="1084">
        <v>0</v>
      </c>
      <c r="I22" s="1084">
        <v>46</v>
      </c>
      <c r="J22" s="1084">
        <v>44</v>
      </c>
      <c r="K22" s="1084">
        <v>22</v>
      </c>
      <c r="L22" s="1084">
        <v>0</v>
      </c>
      <c r="M22" s="1084">
        <v>66</v>
      </c>
      <c r="N22" s="1084">
        <v>119</v>
      </c>
      <c r="O22" s="1084">
        <v>48</v>
      </c>
      <c r="P22" s="1084">
        <v>0</v>
      </c>
      <c r="Q22" s="1084">
        <v>167</v>
      </c>
      <c r="R22" s="97"/>
      <c r="S22" s="97"/>
      <c r="T22" s="97"/>
    </row>
    <row r="23" spans="1:20" ht="15" customHeight="1">
      <c r="A23" s="217">
        <v>1996</v>
      </c>
      <c r="B23" s="1084">
        <v>35</v>
      </c>
      <c r="C23" s="1084">
        <v>13</v>
      </c>
      <c r="D23" s="1084">
        <v>0</v>
      </c>
      <c r="E23" s="1084">
        <v>48</v>
      </c>
      <c r="F23" s="1084">
        <v>32</v>
      </c>
      <c r="G23" s="1084">
        <v>15</v>
      </c>
      <c r="H23" s="1084">
        <v>0</v>
      </c>
      <c r="I23" s="1084">
        <v>47</v>
      </c>
      <c r="J23" s="1084">
        <v>26</v>
      </c>
      <c r="K23" s="1084">
        <v>26</v>
      </c>
      <c r="L23" s="1084">
        <v>1</v>
      </c>
      <c r="M23" s="1084">
        <v>53</v>
      </c>
      <c r="N23" s="1084">
        <v>93</v>
      </c>
      <c r="O23" s="1084">
        <v>54</v>
      </c>
      <c r="P23" s="1084">
        <v>1</v>
      </c>
      <c r="Q23" s="1084">
        <v>148</v>
      </c>
      <c r="R23" s="97"/>
      <c r="S23" s="97"/>
      <c r="T23" s="97"/>
    </row>
    <row r="24" spans="1:20" ht="15" customHeight="1">
      <c r="A24" s="217">
        <v>1997</v>
      </c>
      <c r="B24" s="1084">
        <v>45</v>
      </c>
      <c r="C24" s="1084">
        <v>24</v>
      </c>
      <c r="D24" s="1084">
        <v>0</v>
      </c>
      <c r="E24" s="1084">
        <v>69</v>
      </c>
      <c r="F24" s="1084">
        <v>37</v>
      </c>
      <c r="G24" s="1084">
        <v>25</v>
      </c>
      <c r="H24" s="1084">
        <v>0</v>
      </c>
      <c r="I24" s="1084">
        <v>62</v>
      </c>
      <c r="J24" s="1084">
        <v>36</v>
      </c>
      <c r="K24" s="1084">
        <v>22</v>
      </c>
      <c r="L24" s="1084">
        <v>0</v>
      </c>
      <c r="M24" s="1084">
        <v>58</v>
      </c>
      <c r="N24" s="1084">
        <v>118</v>
      </c>
      <c r="O24" s="1084">
        <v>71</v>
      </c>
      <c r="P24" s="1084">
        <v>0</v>
      </c>
      <c r="Q24" s="1084">
        <v>189</v>
      </c>
      <c r="R24" s="97"/>
      <c r="S24" s="97"/>
      <c r="T24" s="97"/>
    </row>
    <row r="25" spans="1:20" ht="15" customHeight="1">
      <c r="A25" s="217">
        <v>1998</v>
      </c>
      <c r="B25" s="1084">
        <v>65</v>
      </c>
      <c r="C25" s="1084">
        <v>21</v>
      </c>
      <c r="D25" s="1084">
        <v>0</v>
      </c>
      <c r="E25" s="1084">
        <v>86</v>
      </c>
      <c r="F25" s="1084">
        <v>51</v>
      </c>
      <c r="G25" s="1084">
        <v>18</v>
      </c>
      <c r="H25" s="1084">
        <v>2</v>
      </c>
      <c r="I25" s="1084">
        <v>71</v>
      </c>
      <c r="J25" s="1084">
        <v>35</v>
      </c>
      <c r="K25" s="1084">
        <v>27</v>
      </c>
      <c r="L25" s="1084">
        <v>0</v>
      </c>
      <c r="M25" s="1084">
        <v>62</v>
      </c>
      <c r="N25" s="1084">
        <v>151</v>
      </c>
      <c r="O25" s="1084">
        <v>66</v>
      </c>
      <c r="P25" s="1084">
        <v>2</v>
      </c>
      <c r="Q25" s="1084">
        <v>219</v>
      </c>
      <c r="R25" s="97"/>
      <c r="S25" s="97"/>
      <c r="T25" s="97"/>
    </row>
    <row r="26" spans="1:20" ht="15" customHeight="1">
      <c r="A26" s="217">
        <v>1999</v>
      </c>
      <c r="B26" s="1084">
        <v>60</v>
      </c>
      <c r="C26" s="1084">
        <v>15</v>
      </c>
      <c r="D26" s="1084">
        <v>0</v>
      </c>
      <c r="E26" s="1084">
        <v>75</v>
      </c>
      <c r="F26" s="1084">
        <v>45</v>
      </c>
      <c r="G26" s="1084">
        <v>23</v>
      </c>
      <c r="H26" s="1084">
        <v>0</v>
      </c>
      <c r="I26" s="1084">
        <v>68</v>
      </c>
      <c r="J26" s="1084">
        <v>52</v>
      </c>
      <c r="K26" s="1084">
        <v>24</v>
      </c>
      <c r="L26" s="1084">
        <v>0</v>
      </c>
      <c r="M26" s="1084">
        <v>76</v>
      </c>
      <c r="N26" s="1084">
        <v>157</v>
      </c>
      <c r="O26" s="1084">
        <v>62</v>
      </c>
      <c r="P26" s="1084">
        <v>0</v>
      </c>
      <c r="Q26" s="1084">
        <v>219</v>
      </c>
      <c r="R26" s="97"/>
      <c r="S26" s="97"/>
      <c r="T26" s="97"/>
    </row>
    <row r="27" spans="1:20" ht="15" customHeight="1">
      <c r="A27" s="217">
        <v>2000</v>
      </c>
      <c r="B27" s="1084">
        <v>58</v>
      </c>
      <c r="C27" s="1084">
        <v>30</v>
      </c>
      <c r="D27" s="1084">
        <v>0</v>
      </c>
      <c r="E27" s="1084">
        <v>88</v>
      </c>
      <c r="F27" s="1084">
        <v>44</v>
      </c>
      <c r="G27" s="1084">
        <v>22</v>
      </c>
      <c r="H27" s="1084">
        <v>0</v>
      </c>
      <c r="I27" s="1084">
        <v>66</v>
      </c>
      <c r="J27" s="1084">
        <v>38</v>
      </c>
      <c r="K27" s="1084">
        <v>38</v>
      </c>
      <c r="L27" s="1084">
        <v>0</v>
      </c>
      <c r="M27" s="1084">
        <v>76</v>
      </c>
      <c r="N27" s="1084">
        <v>140</v>
      </c>
      <c r="O27" s="1084">
        <v>90</v>
      </c>
      <c r="P27" s="1084">
        <v>0</v>
      </c>
      <c r="Q27" s="1084">
        <v>230</v>
      </c>
      <c r="R27" s="97"/>
      <c r="S27" s="97"/>
      <c r="T27" s="97"/>
    </row>
    <row r="28" spans="1:20" ht="15" customHeight="1">
      <c r="A28" s="217">
        <v>2001</v>
      </c>
      <c r="B28" s="1084">
        <v>74</v>
      </c>
      <c r="C28" s="1084">
        <v>28</v>
      </c>
      <c r="D28" s="1084">
        <v>0</v>
      </c>
      <c r="E28" s="1084">
        <v>102</v>
      </c>
      <c r="F28" s="1084">
        <v>61</v>
      </c>
      <c r="G28" s="1084">
        <v>28</v>
      </c>
      <c r="H28" s="1084">
        <v>0</v>
      </c>
      <c r="I28" s="1084">
        <v>89</v>
      </c>
      <c r="J28" s="1084">
        <v>40</v>
      </c>
      <c r="K28" s="1084">
        <v>35</v>
      </c>
      <c r="L28" s="1084">
        <v>1</v>
      </c>
      <c r="M28" s="1084">
        <v>76</v>
      </c>
      <c r="N28" s="1084">
        <v>175</v>
      </c>
      <c r="O28" s="1084">
        <v>91</v>
      </c>
      <c r="P28" s="1084">
        <v>1</v>
      </c>
      <c r="Q28" s="1084">
        <v>267</v>
      </c>
      <c r="R28" s="97"/>
      <c r="S28" s="97"/>
      <c r="T28" s="97"/>
    </row>
    <row r="29" spans="1:20" ht="15" customHeight="1">
      <c r="A29" s="217">
        <v>2002</v>
      </c>
      <c r="B29" s="1084">
        <v>81</v>
      </c>
      <c r="C29" s="1084">
        <v>34</v>
      </c>
      <c r="D29" s="1084">
        <v>0</v>
      </c>
      <c r="E29" s="1084">
        <v>115</v>
      </c>
      <c r="F29" s="1084">
        <v>59</v>
      </c>
      <c r="G29" s="1084">
        <v>38</v>
      </c>
      <c r="H29" s="1084">
        <v>0</v>
      </c>
      <c r="I29" s="1084">
        <v>97</v>
      </c>
      <c r="J29" s="1084">
        <v>41</v>
      </c>
      <c r="K29" s="1084">
        <v>32</v>
      </c>
      <c r="L29" s="1084">
        <v>1</v>
      </c>
      <c r="M29" s="1084">
        <v>74</v>
      </c>
      <c r="N29" s="1084">
        <v>181</v>
      </c>
      <c r="O29" s="1084">
        <v>104</v>
      </c>
      <c r="P29" s="1084">
        <v>1</v>
      </c>
      <c r="Q29" s="1084">
        <v>286</v>
      </c>
      <c r="R29" s="97"/>
      <c r="S29" s="97"/>
      <c r="T29" s="97"/>
    </row>
    <row r="30" spans="1:20" ht="15" customHeight="1">
      <c r="A30" s="217">
        <v>2003</v>
      </c>
      <c r="B30" s="1084">
        <v>89</v>
      </c>
      <c r="C30" s="1084">
        <v>51</v>
      </c>
      <c r="D30" s="1084">
        <v>0</v>
      </c>
      <c r="E30" s="1084">
        <v>140</v>
      </c>
      <c r="F30" s="1084">
        <v>79</v>
      </c>
      <c r="G30" s="1084">
        <v>31</v>
      </c>
      <c r="H30" s="1084">
        <v>1</v>
      </c>
      <c r="I30" s="1084">
        <v>111</v>
      </c>
      <c r="J30" s="1084">
        <v>46</v>
      </c>
      <c r="K30" s="1084">
        <v>43</v>
      </c>
      <c r="L30" s="1084">
        <v>1</v>
      </c>
      <c r="M30" s="1084">
        <v>90</v>
      </c>
      <c r="N30" s="1084">
        <v>214</v>
      </c>
      <c r="O30" s="1084">
        <v>125</v>
      </c>
      <c r="P30" s="1084">
        <v>2</v>
      </c>
      <c r="Q30" s="1084">
        <v>341</v>
      </c>
      <c r="R30" s="97"/>
      <c r="S30" s="97"/>
      <c r="T30" s="97"/>
    </row>
    <row r="31" spans="1:20" ht="15" customHeight="1">
      <c r="A31" s="217">
        <v>2004</v>
      </c>
      <c r="B31" s="1084">
        <v>93</v>
      </c>
      <c r="C31" s="1084">
        <v>35</v>
      </c>
      <c r="D31" s="1084">
        <v>0</v>
      </c>
      <c r="E31" s="1084">
        <v>128</v>
      </c>
      <c r="F31" s="1084">
        <v>74</v>
      </c>
      <c r="G31" s="1084">
        <v>36</v>
      </c>
      <c r="H31" s="1084">
        <v>0</v>
      </c>
      <c r="I31" s="1084">
        <v>110</v>
      </c>
      <c r="J31" s="1084">
        <v>57</v>
      </c>
      <c r="K31" s="1084">
        <v>39</v>
      </c>
      <c r="L31" s="1084">
        <v>0</v>
      </c>
      <c r="M31" s="1084">
        <v>96</v>
      </c>
      <c r="N31" s="1084">
        <v>224</v>
      </c>
      <c r="O31" s="1084">
        <v>110</v>
      </c>
      <c r="P31" s="1084">
        <v>0</v>
      </c>
      <c r="Q31" s="1084">
        <v>334</v>
      </c>
      <c r="R31" s="97"/>
      <c r="S31" s="97"/>
      <c r="T31" s="97"/>
    </row>
    <row r="32" spans="1:20" ht="15" customHeight="1">
      <c r="A32" s="217">
        <v>2005</v>
      </c>
      <c r="B32" s="1084">
        <v>102</v>
      </c>
      <c r="C32" s="1084">
        <v>51</v>
      </c>
      <c r="D32" s="1084">
        <v>1</v>
      </c>
      <c r="E32" s="1084">
        <v>154</v>
      </c>
      <c r="F32" s="1084">
        <v>83</v>
      </c>
      <c r="G32" s="1084">
        <v>34</v>
      </c>
      <c r="H32" s="1084">
        <v>1</v>
      </c>
      <c r="I32" s="1084">
        <v>118</v>
      </c>
      <c r="J32" s="1084">
        <v>48</v>
      </c>
      <c r="K32" s="1084">
        <v>41</v>
      </c>
      <c r="L32" s="1084">
        <v>1</v>
      </c>
      <c r="M32" s="1084">
        <v>90</v>
      </c>
      <c r="N32" s="1084">
        <v>233</v>
      </c>
      <c r="O32" s="1084">
        <v>126</v>
      </c>
      <c r="P32" s="1084">
        <v>3</v>
      </c>
      <c r="Q32" s="1084">
        <v>362</v>
      </c>
      <c r="R32" s="97"/>
      <c r="S32" s="97"/>
      <c r="T32" s="97"/>
    </row>
    <row r="33" spans="1:20" ht="15" customHeight="1">
      <c r="A33" s="217">
        <v>2006</v>
      </c>
      <c r="B33" s="1084">
        <v>132</v>
      </c>
      <c r="C33" s="1084">
        <v>55</v>
      </c>
      <c r="D33" s="1084">
        <v>1</v>
      </c>
      <c r="E33" s="1084">
        <v>188</v>
      </c>
      <c r="F33" s="1084">
        <v>63</v>
      </c>
      <c r="G33" s="1084">
        <v>56</v>
      </c>
      <c r="H33" s="1084">
        <v>0</v>
      </c>
      <c r="I33" s="1084">
        <v>119</v>
      </c>
      <c r="J33" s="1084">
        <v>60</v>
      </c>
      <c r="K33" s="1084">
        <v>49</v>
      </c>
      <c r="L33" s="1084">
        <v>1</v>
      </c>
      <c r="M33" s="1084">
        <v>110</v>
      </c>
      <c r="N33" s="1084">
        <v>255</v>
      </c>
      <c r="O33" s="1084">
        <v>160</v>
      </c>
      <c r="P33" s="1084">
        <v>2</v>
      </c>
      <c r="Q33" s="1084">
        <v>417</v>
      </c>
      <c r="R33" s="97"/>
      <c r="S33" s="97"/>
      <c r="T33" s="97"/>
    </row>
    <row r="34" spans="1:20" ht="15" customHeight="1">
      <c r="A34" s="217">
        <v>2007</v>
      </c>
      <c r="B34" s="1084">
        <v>113</v>
      </c>
      <c r="C34" s="1084">
        <v>66</v>
      </c>
      <c r="D34" s="1084">
        <v>0</v>
      </c>
      <c r="E34" s="1084">
        <v>179</v>
      </c>
      <c r="F34" s="1084">
        <v>85</v>
      </c>
      <c r="G34" s="1084">
        <v>61</v>
      </c>
      <c r="H34" s="1084">
        <v>0</v>
      </c>
      <c r="I34" s="1084">
        <v>146</v>
      </c>
      <c r="J34" s="1084">
        <v>63</v>
      </c>
      <c r="K34" s="1084">
        <v>47</v>
      </c>
      <c r="L34" s="1084">
        <v>0</v>
      </c>
      <c r="M34" s="1084">
        <v>110</v>
      </c>
      <c r="N34" s="1084">
        <v>261</v>
      </c>
      <c r="O34" s="1084">
        <v>174</v>
      </c>
      <c r="P34" s="1084">
        <v>0</v>
      </c>
      <c r="Q34" s="1084">
        <v>435</v>
      </c>
      <c r="R34" s="100"/>
      <c r="S34" s="97"/>
      <c r="T34" s="97"/>
    </row>
    <row r="35" spans="1:20" ht="15" customHeight="1">
      <c r="A35" s="781">
        <v>2008</v>
      </c>
      <c r="B35" s="1084">
        <v>86</v>
      </c>
      <c r="C35" s="1084">
        <v>44</v>
      </c>
      <c r="D35" s="1084">
        <v>0</v>
      </c>
      <c r="E35" s="1084">
        <v>130</v>
      </c>
      <c r="F35" s="1084">
        <v>52</v>
      </c>
      <c r="G35" s="1084">
        <v>40</v>
      </c>
      <c r="H35" s="1084">
        <v>0</v>
      </c>
      <c r="I35" s="1084">
        <v>92</v>
      </c>
      <c r="J35" s="1084">
        <v>26</v>
      </c>
      <c r="K35" s="1084">
        <v>22</v>
      </c>
      <c r="L35" s="1084">
        <v>1</v>
      </c>
      <c r="M35" s="1084">
        <v>49</v>
      </c>
      <c r="N35" s="1084">
        <v>164</v>
      </c>
      <c r="O35" s="1084">
        <v>106</v>
      </c>
      <c r="P35" s="1084">
        <v>1</v>
      </c>
      <c r="Q35" s="1084">
        <v>271</v>
      </c>
      <c r="R35" s="100"/>
      <c r="S35" s="97"/>
      <c r="T35" s="97"/>
    </row>
    <row r="36" spans="1:20" ht="15" customHeight="1">
      <c r="A36" s="781">
        <v>2009</v>
      </c>
      <c r="B36" s="1080" t="s">
        <v>851</v>
      </c>
      <c r="C36" s="1080" t="s">
        <v>851</v>
      </c>
      <c r="D36" s="1080" t="s">
        <v>851</v>
      </c>
      <c r="E36" s="1080" t="s">
        <v>851</v>
      </c>
      <c r="F36" s="1080" t="s">
        <v>851</v>
      </c>
      <c r="G36" s="1080" t="s">
        <v>851</v>
      </c>
      <c r="H36" s="1080" t="s">
        <v>851</v>
      </c>
      <c r="I36" s="1080" t="s">
        <v>851</v>
      </c>
      <c r="J36" s="1080" t="s">
        <v>851</v>
      </c>
      <c r="K36" s="1080" t="s">
        <v>851</v>
      </c>
      <c r="L36" s="1080" t="s">
        <v>851</v>
      </c>
      <c r="M36" s="1080" t="s">
        <v>851</v>
      </c>
      <c r="N36" s="1080" t="s">
        <v>851</v>
      </c>
      <c r="O36" s="1080" t="s">
        <v>851</v>
      </c>
      <c r="P36" s="1080" t="s">
        <v>851</v>
      </c>
      <c r="Q36" s="1080" t="s">
        <v>851</v>
      </c>
      <c r="R36" s="100"/>
      <c r="S36" s="97"/>
      <c r="T36" s="97"/>
    </row>
    <row r="37" spans="1:20" ht="15" customHeight="1">
      <c r="A37" s="782" t="s">
        <v>318</v>
      </c>
      <c r="B37" s="630">
        <v>0</v>
      </c>
      <c r="C37" s="630">
        <v>0</v>
      </c>
      <c r="D37" s="630">
        <v>0</v>
      </c>
      <c r="E37" s="630">
        <v>0</v>
      </c>
      <c r="F37" s="630">
        <v>0</v>
      </c>
      <c r="G37" s="630">
        <v>0</v>
      </c>
      <c r="H37" s="630">
        <v>0</v>
      </c>
      <c r="I37" s="630">
        <v>0</v>
      </c>
      <c r="J37" s="630">
        <v>0</v>
      </c>
      <c r="K37" s="630">
        <v>0</v>
      </c>
      <c r="L37" s="630">
        <v>0</v>
      </c>
      <c r="M37" s="630">
        <v>0</v>
      </c>
      <c r="N37" s="630">
        <v>0</v>
      </c>
      <c r="O37" s="630">
        <v>0</v>
      </c>
      <c r="P37" s="630">
        <v>0</v>
      </c>
      <c r="Q37" s="630">
        <v>0</v>
      </c>
      <c r="R37" s="97"/>
      <c r="S37" s="97"/>
      <c r="T37" s="97"/>
    </row>
    <row r="38" spans="1:20" ht="15" customHeight="1">
      <c r="A38" s="219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97"/>
      <c r="S38" s="97"/>
      <c r="T38" s="97"/>
    </row>
    <row r="39" spans="1:20" ht="15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</row>
    <row r="40" spans="1:20" ht="15" customHeight="1">
      <c r="A40" s="102" t="s">
        <v>32</v>
      </c>
      <c r="B40" s="66" t="s">
        <v>852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97"/>
      <c r="S40" s="97"/>
      <c r="T40" s="97"/>
    </row>
    <row r="41" spans="1:20" ht="15" customHeight="1">
      <c r="A41" s="97"/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97"/>
      <c r="S41" s="97"/>
      <c r="T41" s="97"/>
    </row>
    <row r="42" spans="1:20" ht="15" customHeight="1">
      <c r="A42" s="97"/>
      <c r="B42" s="68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97"/>
      <c r="S42" s="97"/>
      <c r="T42" s="97"/>
    </row>
    <row r="43" spans="1:20" ht="15" customHeight="1">
      <c r="A43" s="97"/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97"/>
      <c r="S43" s="97"/>
      <c r="T43" s="97"/>
    </row>
    <row r="44" spans="1:20" ht="15" customHeight="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</row>
    <row r="45" spans="1:20" ht="15" customHeight="1">
      <c r="A45" s="102" t="s">
        <v>33</v>
      </c>
      <c r="B45" s="66" t="s">
        <v>849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97"/>
      <c r="S45" s="97"/>
      <c r="T45" s="97"/>
    </row>
    <row r="46" spans="1:20" ht="15" customHeight="1">
      <c r="A46" s="102"/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97"/>
      <c r="S46" s="97"/>
      <c r="T46" s="97"/>
    </row>
    <row r="47" spans="1:20" ht="15" customHeight="1">
      <c r="A47" s="97"/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97"/>
      <c r="S47" s="97"/>
      <c r="T47" s="97"/>
    </row>
    <row r="48" spans="1:20" ht="15" customHeight="1">
      <c r="A48" s="97"/>
      <c r="B48" s="68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97"/>
      <c r="S48" s="97"/>
      <c r="T48" s="97"/>
    </row>
    <row r="49" spans="1:20" ht="15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</row>
    <row r="50" spans="1:20" ht="12.75">
      <c r="A50" s="102" t="s">
        <v>675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</row>
    <row r="51" spans="1:20" ht="12.75">
      <c r="A51" s="719"/>
      <c r="B51" s="638" t="s">
        <v>613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</row>
    <row r="52" spans="1:20" ht="12.75">
      <c r="A52" s="97"/>
      <c r="B52" s="639" t="s">
        <v>594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</row>
    <row r="53" spans="1:20" ht="12.75">
      <c r="A53" s="97"/>
      <c r="B53" s="639" t="s">
        <v>653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</row>
    <row r="54" spans="1:20" ht="12.75">
      <c r="A54" s="97"/>
      <c r="B54" s="639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</row>
    <row r="55" spans="1:20" ht="15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</row>
  </sheetData>
  <sheetProtection password="CD9E" sheet="1" selectLockedCells="1"/>
  <mergeCells count="4">
    <mergeCell ref="B12:E12"/>
    <mergeCell ref="F12:I12"/>
    <mergeCell ref="J12:M12"/>
    <mergeCell ref="N12:Q12"/>
  </mergeCells>
  <conditionalFormatting sqref="B16:Q16">
    <cfRule type="expression" priority="3" dxfId="0">
      <formula>B16&lt;&gt;SUM(B17:B37)</formula>
    </cfRule>
  </conditionalFormatting>
  <conditionalFormatting sqref="E14:E37 I14:I37 M14:M37 Q14:Q37">
    <cfRule type="expression" priority="2" dxfId="0">
      <formula>E14&lt;&gt;SUM(B14:D14)</formula>
    </cfRule>
  </conditionalFormatting>
  <conditionalFormatting sqref="B15:Q15">
    <cfRule type="expression" priority="1" dxfId="0">
      <formula>B15&lt;&gt;SUM(B16:B36)</formula>
    </cfRule>
  </conditionalFormatting>
  <dataValidations count="1">
    <dataValidation type="list" allowBlank="1" showInputMessage="1" showErrorMessage="1" sqref="B51:B54">
      <formula1>ModelQuest</formula1>
    </dataValidation>
  </dataValidations>
  <hyperlinks>
    <hyperlink ref="A3" location="Cntry!A1" display="Go to country metadata"/>
    <hyperlink ref="A1" location="'List of tables'!A9" display="'List of tables'!A9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6" r:id="rId1"/>
  <headerFooter alignWithMargins="0">
    <oddHeader>&amp;LCDH&amp;C &amp;F&amp;R&amp;A</oddHeader>
    <oddFooter>&amp;CPage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40">
    <tabColor theme="9" tint="0.39998000860214233"/>
    <pageSetUpPr fitToPage="1"/>
  </sheetPr>
  <dimension ref="A1:R39"/>
  <sheetViews>
    <sheetView showGridLines="0" zoomScale="80" zoomScaleNormal="80" zoomScalePageLayoutView="0" workbookViewId="0" topLeftCell="A1">
      <selection activeCell="A2" sqref="A2"/>
    </sheetView>
  </sheetViews>
  <sheetFormatPr defaultColWidth="9.140625" defaultRowHeight="15" customHeight="1"/>
  <cols>
    <col min="1" max="1" width="28.00390625" style="23" customWidth="1"/>
    <col min="2" max="17" width="10.421875" style="23" customWidth="1"/>
    <col min="18" max="16384" width="9.140625" style="23" customWidth="1"/>
  </cols>
  <sheetData>
    <row r="1" s="77" customFormat="1" ht="12" customHeight="1">
      <c r="A1" s="18" t="s">
        <v>7</v>
      </c>
    </row>
    <row r="2" s="77" customFormat="1" ht="12" customHeight="1">
      <c r="A2" s="20"/>
    </row>
    <row r="3" s="77" customFormat="1" ht="12" customHeight="1">
      <c r="A3" s="20" t="s">
        <v>8</v>
      </c>
    </row>
    <row r="4" spans="1:18" ht="15" customHeight="1">
      <c r="A4" s="95" t="s">
        <v>254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6"/>
      <c r="N4" s="95"/>
      <c r="O4" s="95"/>
      <c r="P4" s="95"/>
      <c r="Q4" s="96"/>
      <c r="R4" s="96"/>
    </row>
    <row r="5" s="138" customFormat="1" ht="15" customHeight="1"/>
    <row r="6" spans="1:18" s="138" customFormat="1" ht="15" customHeight="1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</row>
    <row r="7" spans="1:18" ht="15" customHeight="1">
      <c r="A7" s="98" t="s">
        <v>814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18" ht="15" customHeight="1">
      <c r="A8" s="99" t="s">
        <v>20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</row>
    <row r="9" spans="1:18" ht="15" customHeight="1">
      <c r="A9" s="97"/>
      <c r="B9" s="208" t="s">
        <v>34</v>
      </c>
      <c r="C9" s="633">
        <v>2009</v>
      </c>
      <c r="D9" s="209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5" customHeight="1">
      <c r="A10" s="221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8" customHeight="1">
      <c r="A11" s="210"/>
      <c r="B11" s="212" t="s">
        <v>313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14"/>
      <c r="N11" s="222"/>
      <c r="O11" s="222"/>
      <c r="P11" s="222"/>
      <c r="Q11" s="214"/>
      <c r="R11" s="223"/>
    </row>
    <row r="12" spans="1:18" ht="15" customHeight="1">
      <c r="A12" s="224"/>
      <c r="B12" s="1112" t="s">
        <v>314</v>
      </c>
      <c r="C12" s="1113"/>
      <c r="D12" s="1113"/>
      <c r="E12" s="1114"/>
      <c r="F12" s="1112" t="s">
        <v>315</v>
      </c>
      <c r="G12" s="1113"/>
      <c r="H12" s="1113"/>
      <c r="I12" s="1114"/>
      <c r="J12" s="1112" t="s">
        <v>316</v>
      </c>
      <c r="K12" s="1113"/>
      <c r="L12" s="1113"/>
      <c r="M12" s="1114"/>
      <c r="N12" s="1112" t="s">
        <v>752</v>
      </c>
      <c r="O12" s="1113"/>
      <c r="P12" s="1113"/>
      <c r="Q12" s="1114"/>
      <c r="R12" s="97"/>
    </row>
    <row r="13" spans="1:18" ht="29.25" customHeight="1">
      <c r="A13" s="225" t="s">
        <v>702</v>
      </c>
      <c r="B13" s="226" t="s">
        <v>22</v>
      </c>
      <c r="C13" s="227" t="s">
        <v>23</v>
      </c>
      <c r="D13" s="228" t="s">
        <v>273</v>
      </c>
      <c r="E13" s="229" t="s">
        <v>42</v>
      </c>
      <c r="F13" s="227" t="s">
        <v>22</v>
      </c>
      <c r="G13" s="227" t="s">
        <v>23</v>
      </c>
      <c r="H13" s="228" t="s">
        <v>273</v>
      </c>
      <c r="I13" s="229" t="s">
        <v>42</v>
      </c>
      <c r="J13" s="227" t="s">
        <v>22</v>
      </c>
      <c r="K13" s="227" t="s">
        <v>23</v>
      </c>
      <c r="L13" s="228" t="s">
        <v>273</v>
      </c>
      <c r="M13" s="229" t="s">
        <v>42</v>
      </c>
      <c r="N13" s="227" t="s">
        <v>22</v>
      </c>
      <c r="O13" s="227" t="s">
        <v>23</v>
      </c>
      <c r="P13" s="228" t="s">
        <v>273</v>
      </c>
      <c r="Q13" s="229" t="s">
        <v>42</v>
      </c>
      <c r="R13" s="97"/>
    </row>
    <row r="14" spans="1:18" s="41" customFormat="1" ht="18" customHeight="1">
      <c r="A14" s="778" t="s">
        <v>695</v>
      </c>
      <c r="B14" s="630">
        <v>1230</v>
      </c>
      <c r="C14" s="630">
        <v>534</v>
      </c>
      <c r="D14" s="630">
        <v>3</v>
      </c>
      <c r="E14" s="630">
        <v>1767</v>
      </c>
      <c r="F14" s="630">
        <v>954</v>
      </c>
      <c r="G14" s="630">
        <v>497</v>
      </c>
      <c r="H14" s="630">
        <v>4</v>
      </c>
      <c r="I14" s="630">
        <v>1455</v>
      </c>
      <c r="J14" s="630">
        <v>750</v>
      </c>
      <c r="K14" s="630">
        <v>534</v>
      </c>
      <c r="L14" s="630">
        <v>7</v>
      </c>
      <c r="M14" s="630">
        <v>1291</v>
      </c>
      <c r="N14" s="630">
        <v>2934</v>
      </c>
      <c r="O14" s="630">
        <v>1565</v>
      </c>
      <c r="P14" s="630">
        <v>14</v>
      </c>
      <c r="Q14" s="630">
        <v>4513</v>
      </c>
      <c r="R14" s="779"/>
    </row>
    <row r="15" spans="1:18" ht="15" customHeight="1">
      <c r="A15" s="217" t="s">
        <v>238</v>
      </c>
      <c r="B15" s="630">
        <v>339</v>
      </c>
      <c r="C15" s="630">
        <v>129</v>
      </c>
      <c r="D15" s="630">
        <v>0</v>
      </c>
      <c r="E15" s="630">
        <v>468</v>
      </c>
      <c r="F15" s="630">
        <v>331</v>
      </c>
      <c r="G15" s="630">
        <v>153</v>
      </c>
      <c r="H15" s="630">
        <v>0</v>
      </c>
      <c r="I15" s="630">
        <v>484</v>
      </c>
      <c r="J15" s="630">
        <v>314</v>
      </c>
      <c r="K15" s="630">
        <v>257</v>
      </c>
      <c r="L15" s="630">
        <v>3</v>
      </c>
      <c r="M15" s="630">
        <v>574</v>
      </c>
      <c r="N15" s="630">
        <v>984</v>
      </c>
      <c r="O15" s="630">
        <v>539</v>
      </c>
      <c r="P15" s="630">
        <v>3</v>
      </c>
      <c r="Q15" s="630">
        <v>1526</v>
      </c>
      <c r="R15" s="97"/>
    </row>
    <row r="16" spans="1:18" ht="15" customHeight="1">
      <c r="A16" s="217" t="s">
        <v>239</v>
      </c>
      <c r="B16" s="630">
        <v>270</v>
      </c>
      <c r="C16" s="630">
        <v>52</v>
      </c>
      <c r="D16" s="630">
        <v>1</v>
      </c>
      <c r="E16" s="630">
        <v>323</v>
      </c>
      <c r="F16" s="630">
        <v>265</v>
      </c>
      <c r="G16" s="630">
        <v>54</v>
      </c>
      <c r="H16" s="630">
        <v>0</v>
      </c>
      <c r="I16" s="630">
        <v>319</v>
      </c>
      <c r="J16" s="630">
        <v>193</v>
      </c>
      <c r="K16" s="630">
        <v>43</v>
      </c>
      <c r="L16" s="630">
        <v>0</v>
      </c>
      <c r="M16" s="630">
        <v>236</v>
      </c>
      <c r="N16" s="630">
        <v>728</v>
      </c>
      <c r="O16" s="630">
        <v>149</v>
      </c>
      <c r="P16" s="630">
        <v>1</v>
      </c>
      <c r="Q16" s="630">
        <v>878</v>
      </c>
      <c r="R16" s="97"/>
    </row>
    <row r="17" spans="1:18" ht="15" customHeight="1">
      <c r="A17" s="217" t="s">
        <v>240</v>
      </c>
      <c r="B17" s="630">
        <v>186</v>
      </c>
      <c r="C17" s="630">
        <v>121</v>
      </c>
      <c r="D17" s="630">
        <v>1</v>
      </c>
      <c r="E17" s="630">
        <v>308</v>
      </c>
      <c r="F17" s="630">
        <v>126</v>
      </c>
      <c r="G17" s="630">
        <v>127</v>
      </c>
      <c r="H17" s="630">
        <v>0</v>
      </c>
      <c r="I17" s="630">
        <v>253</v>
      </c>
      <c r="J17" s="630">
        <v>75</v>
      </c>
      <c r="K17" s="630">
        <v>93</v>
      </c>
      <c r="L17" s="630">
        <v>0</v>
      </c>
      <c r="M17" s="630">
        <v>168</v>
      </c>
      <c r="N17" s="630">
        <v>387</v>
      </c>
      <c r="O17" s="630">
        <v>341</v>
      </c>
      <c r="P17" s="630">
        <v>1</v>
      </c>
      <c r="Q17" s="630">
        <v>729</v>
      </c>
      <c r="R17" s="97"/>
    </row>
    <row r="18" spans="1:18" ht="15" customHeight="1">
      <c r="A18" s="217" t="s">
        <v>241</v>
      </c>
      <c r="B18" s="630">
        <v>67</v>
      </c>
      <c r="C18" s="630">
        <v>26</v>
      </c>
      <c r="D18" s="630">
        <v>0</v>
      </c>
      <c r="E18" s="630">
        <v>93</v>
      </c>
      <c r="F18" s="630">
        <v>70</v>
      </c>
      <c r="G18" s="630">
        <v>49</v>
      </c>
      <c r="H18" s="630">
        <v>3</v>
      </c>
      <c r="I18" s="630">
        <v>122</v>
      </c>
      <c r="J18" s="630">
        <v>48</v>
      </c>
      <c r="K18" s="630">
        <v>35</v>
      </c>
      <c r="L18" s="630">
        <v>0</v>
      </c>
      <c r="M18" s="630">
        <v>83</v>
      </c>
      <c r="N18" s="630">
        <v>185</v>
      </c>
      <c r="O18" s="630">
        <v>110</v>
      </c>
      <c r="P18" s="630">
        <v>3</v>
      </c>
      <c r="Q18" s="630">
        <v>298</v>
      </c>
      <c r="R18" s="97"/>
    </row>
    <row r="19" spans="1:18" ht="15" customHeight="1">
      <c r="A19" s="217" t="s">
        <v>242</v>
      </c>
      <c r="B19" s="630">
        <v>194</v>
      </c>
      <c r="C19" s="630">
        <v>95</v>
      </c>
      <c r="D19" s="630">
        <v>0</v>
      </c>
      <c r="E19" s="630">
        <v>289</v>
      </c>
      <c r="F19" s="630">
        <v>82</v>
      </c>
      <c r="G19" s="630">
        <v>64</v>
      </c>
      <c r="H19" s="630">
        <v>1</v>
      </c>
      <c r="I19" s="630">
        <v>147</v>
      </c>
      <c r="J19" s="630">
        <v>51</v>
      </c>
      <c r="K19" s="630">
        <v>42</v>
      </c>
      <c r="L19" s="630">
        <v>1</v>
      </c>
      <c r="M19" s="630">
        <v>94</v>
      </c>
      <c r="N19" s="630">
        <v>327</v>
      </c>
      <c r="O19" s="630">
        <v>201</v>
      </c>
      <c r="P19" s="630">
        <v>2</v>
      </c>
      <c r="Q19" s="630">
        <v>530</v>
      </c>
      <c r="R19" s="97"/>
    </row>
    <row r="20" spans="1:18" ht="15" customHeight="1">
      <c r="A20" s="217" t="s">
        <v>243</v>
      </c>
      <c r="B20" s="630">
        <v>131</v>
      </c>
      <c r="C20" s="630">
        <v>87</v>
      </c>
      <c r="D20" s="630">
        <v>0</v>
      </c>
      <c r="E20" s="630">
        <v>218</v>
      </c>
      <c r="F20" s="630">
        <v>57</v>
      </c>
      <c r="G20" s="630">
        <v>38</v>
      </c>
      <c r="H20" s="630">
        <v>0</v>
      </c>
      <c r="I20" s="630">
        <v>95</v>
      </c>
      <c r="J20" s="630">
        <v>50</v>
      </c>
      <c r="K20" s="630">
        <v>47</v>
      </c>
      <c r="L20" s="630">
        <v>1</v>
      </c>
      <c r="M20" s="630">
        <v>98</v>
      </c>
      <c r="N20" s="630">
        <v>238</v>
      </c>
      <c r="O20" s="630">
        <v>172</v>
      </c>
      <c r="P20" s="630">
        <v>1</v>
      </c>
      <c r="Q20" s="630">
        <v>411</v>
      </c>
      <c r="R20" s="97"/>
    </row>
    <row r="21" spans="1:18" ht="15" customHeight="1">
      <c r="A21" s="230" t="s">
        <v>244</v>
      </c>
      <c r="B21" s="630">
        <v>43</v>
      </c>
      <c r="C21" s="630">
        <v>24</v>
      </c>
      <c r="D21" s="630">
        <v>1</v>
      </c>
      <c r="E21" s="630">
        <v>68</v>
      </c>
      <c r="F21" s="630">
        <v>23</v>
      </c>
      <c r="G21" s="630">
        <v>12</v>
      </c>
      <c r="H21" s="630">
        <v>0</v>
      </c>
      <c r="I21" s="630">
        <v>35</v>
      </c>
      <c r="J21" s="630">
        <v>19</v>
      </c>
      <c r="K21" s="630">
        <v>17</v>
      </c>
      <c r="L21" s="630">
        <v>2</v>
      </c>
      <c r="M21" s="630">
        <v>38</v>
      </c>
      <c r="N21" s="630">
        <v>85</v>
      </c>
      <c r="O21" s="630">
        <v>53</v>
      </c>
      <c r="P21" s="630">
        <v>3</v>
      </c>
      <c r="Q21" s="630">
        <v>141</v>
      </c>
      <c r="R21" s="97"/>
    </row>
    <row r="22" spans="1:18" ht="15" customHeight="1">
      <c r="A22" s="219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97"/>
    </row>
    <row r="23" spans="1:18" ht="15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</row>
    <row r="24" spans="1:18" ht="15" customHeight="1">
      <c r="A24" s="102" t="s">
        <v>32</v>
      </c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97"/>
    </row>
    <row r="25" spans="1:18" ht="15" customHeight="1">
      <c r="A25" s="97"/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97"/>
    </row>
    <row r="26" spans="1:18" ht="15" customHeight="1">
      <c r="A26" s="97"/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97"/>
    </row>
    <row r="27" spans="1:18" ht="15" customHeight="1">
      <c r="A27" s="97"/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97"/>
    </row>
    <row r="28" spans="1:18" ht="15" customHeight="1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5" customHeight="1">
      <c r="A29" s="102" t="s">
        <v>33</v>
      </c>
      <c r="B29" s="66" t="s">
        <v>849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97"/>
    </row>
    <row r="30" spans="1:18" ht="15" customHeight="1">
      <c r="A30" s="102"/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97"/>
    </row>
    <row r="31" spans="1:18" ht="15" customHeight="1">
      <c r="A31" s="97"/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97"/>
    </row>
    <row r="32" spans="1:18" ht="15" customHeight="1">
      <c r="A32" s="97"/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97"/>
    </row>
    <row r="33" spans="1:18" ht="15" customHeight="1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102" t="s">
        <v>675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719"/>
      <c r="B35" s="638" t="s">
        <v>613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97"/>
      <c r="B36" s="639" t="s">
        <v>589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97"/>
      <c r="B37" s="639" t="s">
        <v>653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97"/>
      <c r="B38" s="639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5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</row>
  </sheetData>
  <sheetProtection password="CD9E" sheet="1" selectLockedCells="1"/>
  <mergeCells count="4">
    <mergeCell ref="B12:E12"/>
    <mergeCell ref="F12:I12"/>
    <mergeCell ref="J12:M12"/>
    <mergeCell ref="N12:Q12"/>
  </mergeCells>
  <conditionalFormatting sqref="B14:Q14">
    <cfRule type="expression" priority="3" dxfId="0">
      <formula>B14&lt;&gt;SUM(B15:B21)</formula>
    </cfRule>
  </conditionalFormatting>
  <conditionalFormatting sqref="E14:E21 I14:I21 M14:M21 Q14:Q21">
    <cfRule type="expression" priority="1" dxfId="0">
      <formula>E14&lt;&gt;SUM(B14:D14)</formula>
    </cfRule>
  </conditionalFormatting>
  <dataValidations count="1">
    <dataValidation type="list" allowBlank="1" showInputMessage="1" showErrorMessage="1" sqref="B35:B38">
      <formula1>ModelQuest</formula1>
    </dataValidation>
  </dataValidations>
  <hyperlinks>
    <hyperlink ref="A3" location="Cntry!A1" display="Go to country metadata"/>
    <hyperlink ref="A1" location="'List of tables'!A9" display="'List of tables'!A9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1"/>
  <headerFooter alignWithMargins="0">
    <oddHeader>&amp;LCDH&amp;C &amp;F&amp;R&amp;A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  <pageSetUpPr fitToPage="1"/>
  </sheetPr>
  <dimension ref="A1:O41"/>
  <sheetViews>
    <sheetView showGridLines="0" tabSelected="1" zoomScale="80" zoomScaleNormal="80" zoomScalePageLayoutView="0" workbookViewId="0" topLeftCell="A1">
      <selection activeCell="B30" sqref="B30"/>
    </sheetView>
  </sheetViews>
  <sheetFormatPr defaultColWidth="9.140625" defaultRowHeight="12.75"/>
  <cols>
    <col min="1" max="1" width="22.140625" style="23" customWidth="1"/>
    <col min="2" max="4" width="9.140625" style="23" customWidth="1"/>
    <col min="5" max="5" width="10.00390625" style="23" customWidth="1"/>
    <col min="6" max="8" width="9.140625" style="23" customWidth="1"/>
    <col min="9" max="9" width="9.8515625" style="23" customWidth="1"/>
    <col min="10" max="12" width="9.140625" style="23" customWidth="1"/>
    <col min="13" max="13" width="10.140625" style="23" customWidth="1"/>
    <col min="14" max="16384" width="9.140625" style="23" customWidth="1"/>
  </cols>
  <sheetData>
    <row r="1" spans="1:10" s="19" customFormat="1" ht="12" customHeight="1">
      <c r="A1" s="18" t="s">
        <v>7</v>
      </c>
      <c r="J1" s="635"/>
    </row>
    <row r="2" s="21" customFormat="1" ht="12" customHeight="1">
      <c r="A2" s="20"/>
    </row>
    <row r="3" s="21" customFormat="1" ht="12" customHeight="1">
      <c r="A3" s="20" t="s">
        <v>8</v>
      </c>
    </row>
    <row r="4" spans="1:15" ht="12.75">
      <c r="A4" s="22" t="s">
        <v>18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="21" customFormat="1" ht="12.75" customHeight="1">
      <c r="A5" s="17"/>
    </row>
    <row r="6" spans="1:15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.75">
      <c r="A7" s="25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12.75">
      <c r="A8" s="26" t="s">
        <v>20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12.75">
      <c r="A9" s="26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12.75">
      <c r="A10" s="26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4"/>
      <c r="O11" s="24"/>
    </row>
    <row r="12" spans="1:15" s="34" customFormat="1" ht="18" customHeight="1">
      <c r="A12" s="28"/>
      <c r="B12" s="29">
        <v>2007</v>
      </c>
      <c r="C12" s="30"/>
      <c r="D12" s="30"/>
      <c r="E12" s="31"/>
      <c r="F12" s="29">
        <v>2008</v>
      </c>
      <c r="G12" s="30"/>
      <c r="H12" s="30"/>
      <c r="I12" s="31"/>
      <c r="J12" s="29">
        <v>2009</v>
      </c>
      <c r="K12" s="30"/>
      <c r="L12" s="30"/>
      <c r="M12" s="31"/>
      <c r="N12" s="32"/>
      <c r="O12" s="771" t="s">
        <v>21</v>
      </c>
    </row>
    <row r="13" spans="1:15" s="41" customFormat="1" ht="18" customHeight="1">
      <c r="A13" s="35"/>
      <c r="B13" s="36" t="s">
        <v>22</v>
      </c>
      <c r="C13" s="37" t="s">
        <v>23</v>
      </c>
      <c r="D13" s="38" t="s">
        <v>24</v>
      </c>
      <c r="E13" s="39" t="s">
        <v>25</v>
      </c>
      <c r="F13" s="36" t="s">
        <v>22</v>
      </c>
      <c r="G13" s="37" t="s">
        <v>23</v>
      </c>
      <c r="H13" s="38" t="s">
        <v>24</v>
      </c>
      <c r="I13" s="39" t="s">
        <v>25</v>
      </c>
      <c r="J13" s="36" t="s">
        <v>22</v>
      </c>
      <c r="K13" s="37" t="s">
        <v>23</v>
      </c>
      <c r="L13" s="38" t="s">
        <v>24</v>
      </c>
      <c r="M13" s="39" t="s">
        <v>25</v>
      </c>
      <c r="N13" s="32"/>
      <c r="O13" s="40"/>
    </row>
    <row r="14" spans="1:15" s="41" customFormat="1" ht="15" customHeight="1">
      <c r="A14" s="42" t="s">
        <v>26</v>
      </c>
      <c r="B14" s="43"/>
      <c r="C14" s="44"/>
      <c r="D14" s="45"/>
      <c r="E14" s="46"/>
      <c r="F14" s="47"/>
      <c r="G14" s="44"/>
      <c r="H14" s="45"/>
      <c r="I14" s="46"/>
      <c r="J14" s="1057">
        <v>852</v>
      </c>
      <c r="K14" s="1057">
        <v>549</v>
      </c>
      <c r="L14" s="1057">
        <v>4</v>
      </c>
      <c r="M14" s="1057">
        <v>1405</v>
      </c>
      <c r="N14" s="40"/>
      <c r="O14" s="40"/>
    </row>
    <row r="15" spans="1:15" s="41" customFormat="1" ht="15" customHeight="1">
      <c r="A15" s="42" t="s">
        <v>27</v>
      </c>
      <c r="B15" s="48"/>
      <c r="C15" s="49"/>
      <c r="D15" s="50"/>
      <c r="E15" s="51"/>
      <c r="F15" s="52"/>
      <c r="G15" s="49"/>
      <c r="H15" s="50"/>
      <c r="I15" s="51"/>
      <c r="J15" s="1057">
        <v>1361</v>
      </c>
      <c r="K15" s="1057">
        <v>776</v>
      </c>
      <c r="L15" s="1057">
        <v>7</v>
      </c>
      <c r="M15" s="1057">
        <v>2144</v>
      </c>
      <c r="N15" s="40"/>
      <c r="O15" s="40"/>
    </row>
    <row r="16" spans="1:15" s="41" customFormat="1" ht="15" customHeight="1">
      <c r="A16" s="42" t="s">
        <v>28</v>
      </c>
      <c r="B16" s="48"/>
      <c r="C16" s="49"/>
      <c r="D16" s="50"/>
      <c r="E16" s="51"/>
      <c r="F16" s="52"/>
      <c r="G16" s="49"/>
      <c r="H16" s="50"/>
      <c r="I16" s="51"/>
      <c r="J16" s="1057">
        <v>723</v>
      </c>
      <c r="K16" s="1057">
        <v>277</v>
      </c>
      <c r="L16" s="1057">
        <v>0</v>
      </c>
      <c r="M16" s="1057">
        <v>1000</v>
      </c>
      <c r="N16" s="40"/>
      <c r="O16" s="40"/>
    </row>
    <row r="17" spans="1:15" s="41" customFormat="1" ht="15" customHeight="1">
      <c r="A17" s="42" t="s">
        <v>29</v>
      </c>
      <c r="B17" s="48"/>
      <c r="C17" s="49"/>
      <c r="D17" s="50"/>
      <c r="E17" s="51"/>
      <c r="F17" s="52"/>
      <c r="G17" s="49"/>
      <c r="H17" s="50"/>
      <c r="I17" s="51"/>
      <c r="J17" s="1057">
        <v>125</v>
      </c>
      <c r="K17" s="1057">
        <v>52</v>
      </c>
      <c r="L17" s="1057">
        <v>1</v>
      </c>
      <c r="M17" s="1057">
        <v>178</v>
      </c>
      <c r="N17" s="40"/>
      <c r="O17" s="40"/>
    </row>
    <row r="18" spans="1:15" s="41" customFormat="1" ht="15" customHeight="1">
      <c r="A18" s="42" t="s">
        <v>586</v>
      </c>
      <c r="B18" s="48"/>
      <c r="C18" s="49"/>
      <c r="D18" s="50"/>
      <c r="E18" s="51"/>
      <c r="F18" s="52"/>
      <c r="G18" s="49"/>
      <c r="H18" s="50"/>
      <c r="I18" s="51"/>
      <c r="J18" s="1057">
        <v>17</v>
      </c>
      <c r="K18" s="1057">
        <v>5</v>
      </c>
      <c r="L18" s="1057">
        <v>1</v>
      </c>
      <c r="M18" s="1057">
        <v>23</v>
      </c>
      <c r="N18" s="40"/>
      <c r="O18" s="40"/>
    </row>
    <row r="19" spans="1:15" s="41" customFormat="1" ht="15" customHeight="1">
      <c r="A19" s="53" t="s">
        <v>24</v>
      </c>
      <c r="B19" s="54"/>
      <c r="C19" s="55"/>
      <c r="D19" s="56"/>
      <c r="E19" s="57"/>
      <c r="F19" s="58"/>
      <c r="G19" s="55"/>
      <c r="H19" s="56"/>
      <c r="I19" s="57"/>
      <c r="J19" s="1057">
        <v>16</v>
      </c>
      <c r="K19" s="1057">
        <v>9</v>
      </c>
      <c r="L19" s="1057">
        <v>3</v>
      </c>
      <c r="M19" s="1057">
        <v>28</v>
      </c>
      <c r="N19" s="40"/>
      <c r="O19" s="40"/>
    </row>
    <row r="20" spans="1:15" s="41" customFormat="1" ht="18" customHeight="1">
      <c r="A20" s="59" t="s">
        <v>31</v>
      </c>
      <c r="B20" s="60"/>
      <c r="C20" s="61"/>
      <c r="D20" s="62"/>
      <c r="E20" s="63"/>
      <c r="F20" s="62"/>
      <c r="G20" s="61"/>
      <c r="H20" s="62"/>
      <c r="I20" s="63"/>
      <c r="J20" s="1057">
        <v>3094</v>
      </c>
      <c r="K20" s="1057">
        <v>1668</v>
      </c>
      <c r="L20" s="1057">
        <v>16</v>
      </c>
      <c r="M20" s="1057">
        <v>4778</v>
      </c>
      <c r="N20" s="40"/>
      <c r="O20" s="40"/>
    </row>
    <row r="21" spans="1:15" ht="12.75">
      <c r="A21" s="64" t="s">
        <v>587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2.75">
      <c r="A22" s="6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12.75">
      <c r="A23" s="6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2.75">
      <c r="A25" s="65" t="s">
        <v>32</v>
      </c>
      <c r="B25" s="66" t="s">
        <v>855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24"/>
      <c r="O25" s="24"/>
    </row>
    <row r="26" spans="1:15" ht="12.75">
      <c r="A26" s="24"/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24"/>
      <c r="O26" s="24"/>
    </row>
    <row r="27" spans="1:15" ht="12.75">
      <c r="A27" s="24"/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24"/>
      <c r="O27" s="24"/>
    </row>
    <row r="28" spans="1:15" ht="12.75">
      <c r="A28" s="24"/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24"/>
      <c r="O28" s="24"/>
    </row>
    <row r="29" spans="1:15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 ht="12.75">
      <c r="A30" s="65" t="s">
        <v>33</v>
      </c>
      <c r="B30" s="66" t="s">
        <v>849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24"/>
      <c r="O30" s="24"/>
    </row>
    <row r="31" spans="1:15" ht="12.75">
      <c r="A31" s="24"/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24"/>
      <c r="O31" s="24"/>
    </row>
    <row r="32" spans="1:15" ht="12.75">
      <c r="A32" s="24"/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24"/>
      <c r="O32" s="24"/>
    </row>
    <row r="33" spans="1:15" ht="12.75">
      <c r="A33" s="24"/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24"/>
      <c r="O33" s="24"/>
    </row>
    <row r="34" spans="1:15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12.75">
      <c r="A35" s="65" t="s">
        <v>661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24"/>
      <c r="B37" s="638" t="s">
        <v>653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ht="12.75">
      <c r="A38" s="24"/>
      <c r="B38" s="639" t="s">
        <v>654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2.75">
      <c r="A39" s="24"/>
      <c r="B39" s="639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12.75">
      <c r="A40" s="24"/>
      <c r="B40" s="639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</sheetData>
  <sheetProtection password="CD9E" sheet="1" objects="1" scenarios="1" selectLockedCells="1"/>
  <conditionalFormatting sqref="E14:E19 I14:I19">
    <cfRule type="expression" priority="22" dxfId="0">
      <formula>E14&lt;&gt;SUM(B14:D14)</formula>
    </cfRule>
  </conditionalFormatting>
  <conditionalFormatting sqref="M14:M19">
    <cfRule type="expression" priority="20" dxfId="0">
      <formula>M14&lt;&gt;SUM(J14:L14)</formula>
    </cfRule>
  </conditionalFormatting>
  <conditionalFormatting sqref="B20:D20 F20:H20 J20:L20">
    <cfRule type="expression" priority="24" dxfId="0">
      <formula>B20&lt;&gt;SUM(B14:B19)</formula>
    </cfRule>
  </conditionalFormatting>
  <conditionalFormatting sqref="E20 I20 M20">
    <cfRule type="expression" priority="33" dxfId="0">
      <formula>OR(E20&lt;&gt;SUM(B$20:D$20),E20&lt;&gt;SUM(E14:E19))</formula>
    </cfRule>
  </conditionalFormatting>
  <dataValidations count="1">
    <dataValidation type="list" allowBlank="1" showInputMessage="1" showErrorMessage="1" sqref="B37:B40">
      <formula1>ModelQuest</formula1>
    </dataValidation>
  </dataValidations>
  <hyperlinks>
    <hyperlink ref="A1" location="'List of tables'!A9" display="'List of tables'!A9"/>
    <hyperlink ref="A3" location="Cntry!A1" display="Go to country metadat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2"/>
  <headerFooter alignWithMargins="0">
    <oddHeader>&amp;LCDH&amp;C &amp;F&amp;R&amp;A</oddHeader>
    <oddFooter>&amp;CPage &amp;P of &amp;N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6">
    <tabColor indexed="47"/>
    <pageSetUpPr fitToPage="1"/>
  </sheetPr>
  <dimension ref="A1:S42"/>
  <sheetViews>
    <sheetView showGridLines="0" zoomScale="80" zoomScaleNormal="80" zoomScalePageLayoutView="0" workbookViewId="0" topLeftCell="A1">
      <selection activeCell="A2" sqref="A2"/>
    </sheetView>
  </sheetViews>
  <sheetFormatPr defaultColWidth="9.140625" defaultRowHeight="15" customHeight="1"/>
  <cols>
    <col min="1" max="1" width="54.57421875" style="23" customWidth="1"/>
    <col min="2" max="3" width="8.8515625" style="23" customWidth="1"/>
    <col min="4" max="4" width="9.7109375" style="23" customWidth="1"/>
    <col min="5" max="5" width="8.8515625" style="23" customWidth="1"/>
    <col min="6" max="7" width="8.7109375" style="23" customWidth="1"/>
    <col min="8" max="8" width="9.57421875" style="23" customWidth="1"/>
    <col min="9" max="11" width="8.7109375" style="23" customWidth="1"/>
    <col min="12" max="12" width="9.57421875" style="23" customWidth="1"/>
    <col min="13" max="15" width="8.7109375" style="23" customWidth="1"/>
    <col min="16" max="16" width="9.57421875" style="23" customWidth="1"/>
    <col min="17" max="17" width="8.7109375" style="23" customWidth="1"/>
    <col min="18" max="16384" width="9.140625" style="23" customWidth="1"/>
  </cols>
  <sheetData>
    <row r="1" s="77" customFormat="1" ht="12" customHeight="1">
      <c r="A1" s="18" t="s">
        <v>7</v>
      </c>
    </row>
    <row r="2" s="77" customFormat="1" ht="12" customHeight="1">
      <c r="A2" s="20"/>
    </row>
    <row r="3" s="77" customFormat="1" ht="12" customHeight="1">
      <c r="A3" s="20" t="s">
        <v>8</v>
      </c>
    </row>
    <row r="4" spans="1:18" ht="15" customHeight="1">
      <c r="A4" s="95" t="s">
        <v>254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6"/>
      <c r="N4" s="96"/>
      <c r="O4" s="96"/>
      <c r="P4" s="96"/>
      <c r="Q4" s="96"/>
      <c r="R4" s="96"/>
    </row>
    <row r="5" s="138" customFormat="1" ht="15" customHeight="1"/>
    <row r="6" spans="1:18" s="138" customFormat="1" ht="15" customHeight="1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</row>
    <row r="7" spans="1:18" ht="15" customHeight="1">
      <c r="A7" s="98" t="s">
        <v>319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18" ht="15" customHeight="1">
      <c r="A8" s="99" t="s">
        <v>20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</row>
    <row r="9" spans="1:18" ht="15" customHeight="1">
      <c r="A9" s="97"/>
      <c r="B9" s="208" t="s">
        <v>34</v>
      </c>
      <c r="C9" s="633">
        <v>2009</v>
      </c>
      <c r="D9" s="209"/>
      <c r="E9" s="209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5" customHeight="1">
      <c r="A10" s="210"/>
      <c r="B10" s="210"/>
      <c r="C10" s="210"/>
      <c r="D10" s="210"/>
      <c r="E10" s="210"/>
      <c r="F10" s="210"/>
      <c r="G10" s="210"/>
      <c r="H10" s="210"/>
      <c r="I10" s="210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21.75" customHeight="1">
      <c r="A11" s="211"/>
      <c r="B11" s="212" t="s">
        <v>320</v>
      </c>
      <c r="C11" s="213"/>
      <c r="D11" s="213"/>
      <c r="E11" s="214"/>
      <c r="F11" s="212" t="s">
        <v>321</v>
      </c>
      <c r="G11" s="213"/>
      <c r="H11" s="213"/>
      <c r="I11" s="214"/>
      <c r="J11" s="212" t="s">
        <v>322</v>
      </c>
      <c r="K11" s="213"/>
      <c r="L11" s="213"/>
      <c r="M11" s="214"/>
      <c r="N11" s="212" t="s">
        <v>323</v>
      </c>
      <c r="O11" s="213"/>
      <c r="P11" s="213"/>
      <c r="Q11" s="214"/>
      <c r="R11" s="97"/>
    </row>
    <row r="12" spans="1:18" ht="27.75" customHeight="1">
      <c r="A12" s="215"/>
      <c r="B12" s="909" t="s">
        <v>22</v>
      </c>
      <c r="C12" s="910" t="s">
        <v>23</v>
      </c>
      <c r="D12" s="911" t="s">
        <v>273</v>
      </c>
      <c r="E12" s="789" t="s">
        <v>42</v>
      </c>
      <c r="F12" s="909" t="s">
        <v>22</v>
      </c>
      <c r="G12" s="910" t="s">
        <v>23</v>
      </c>
      <c r="H12" s="911" t="s">
        <v>273</v>
      </c>
      <c r="I12" s="789" t="s">
        <v>42</v>
      </c>
      <c r="J12" s="909" t="s">
        <v>22</v>
      </c>
      <c r="K12" s="910" t="s">
        <v>23</v>
      </c>
      <c r="L12" s="911" t="s">
        <v>273</v>
      </c>
      <c r="M12" s="789" t="s">
        <v>42</v>
      </c>
      <c r="N12" s="909" t="s">
        <v>22</v>
      </c>
      <c r="O12" s="910" t="s">
        <v>23</v>
      </c>
      <c r="P12" s="911" t="s">
        <v>273</v>
      </c>
      <c r="Q12" s="789" t="s">
        <v>42</v>
      </c>
      <c r="R12" s="97"/>
    </row>
    <row r="13" spans="1:18" s="41" customFormat="1" ht="15" customHeight="1">
      <c r="A13" s="1048" t="s">
        <v>797</v>
      </c>
      <c r="B13" s="630">
        <f aca="true" t="shared" si="0" ref="B13:Q13">SUM(B14:B24)</f>
        <v>5334</v>
      </c>
      <c r="C13" s="630">
        <f t="shared" si="0"/>
        <v>2970</v>
      </c>
      <c r="D13" s="630">
        <f t="shared" si="0"/>
        <v>11</v>
      </c>
      <c r="E13" s="630">
        <f t="shared" si="0"/>
        <v>8315</v>
      </c>
      <c r="F13" s="630">
        <f t="shared" si="0"/>
        <v>7487</v>
      </c>
      <c r="G13" s="630">
        <f t="shared" si="0"/>
        <v>4028</v>
      </c>
      <c r="H13" s="630">
        <f t="shared" si="0"/>
        <v>22</v>
      </c>
      <c r="I13" s="630">
        <f t="shared" si="0"/>
        <v>11537</v>
      </c>
      <c r="J13" s="630">
        <f t="shared" si="0"/>
        <v>10198</v>
      </c>
      <c r="K13" s="630">
        <f t="shared" si="0"/>
        <v>5171</v>
      </c>
      <c r="L13" s="630">
        <f t="shared" si="0"/>
        <v>47</v>
      </c>
      <c r="M13" s="630">
        <f t="shared" si="0"/>
        <v>15416</v>
      </c>
      <c r="N13" s="630">
        <f t="shared" si="0"/>
        <v>7762</v>
      </c>
      <c r="O13" s="630">
        <f t="shared" si="0"/>
        <v>3747</v>
      </c>
      <c r="P13" s="630">
        <f t="shared" si="0"/>
        <v>40</v>
      </c>
      <c r="Q13" s="630">
        <f t="shared" si="0"/>
        <v>11549</v>
      </c>
      <c r="R13" s="780"/>
    </row>
    <row r="14" spans="1:18" ht="15" customHeight="1">
      <c r="A14" s="216" t="s">
        <v>324</v>
      </c>
      <c r="B14" s="1060">
        <v>289</v>
      </c>
      <c r="C14" s="1060">
        <v>142</v>
      </c>
      <c r="D14" s="1060">
        <v>0</v>
      </c>
      <c r="E14" s="1060">
        <v>431</v>
      </c>
      <c r="F14" s="1060">
        <v>803</v>
      </c>
      <c r="G14" s="1060">
        <v>450</v>
      </c>
      <c r="H14" s="1060">
        <v>3</v>
      </c>
      <c r="I14" s="1060">
        <v>1256</v>
      </c>
      <c r="J14" s="1060">
        <v>1187</v>
      </c>
      <c r="K14" s="1060">
        <v>615</v>
      </c>
      <c r="L14" s="1060">
        <v>6</v>
      </c>
      <c r="M14" s="1060">
        <v>1808</v>
      </c>
      <c r="N14" s="1060">
        <v>528</v>
      </c>
      <c r="O14" s="1060">
        <v>247</v>
      </c>
      <c r="P14" s="1060">
        <v>2</v>
      </c>
      <c r="Q14" s="1060">
        <v>777</v>
      </c>
      <c r="R14" s="97"/>
    </row>
    <row r="15" spans="1:18" ht="15" customHeight="1">
      <c r="A15" s="217" t="s">
        <v>325</v>
      </c>
      <c r="B15" s="1060">
        <v>461</v>
      </c>
      <c r="C15" s="1060">
        <v>274</v>
      </c>
      <c r="D15" s="1060">
        <v>1</v>
      </c>
      <c r="E15" s="1060">
        <v>736</v>
      </c>
      <c r="F15" s="1060">
        <v>865</v>
      </c>
      <c r="G15" s="1060">
        <v>421</v>
      </c>
      <c r="H15" s="1060">
        <v>3</v>
      </c>
      <c r="I15" s="1060">
        <v>1289</v>
      </c>
      <c r="J15" s="1060">
        <v>832</v>
      </c>
      <c r="K15" s="1060">
        <v>436</v>
      </c>
      <c r="L15" s="1060">
        <v>4</v>
      </c>
      <c r="M15" s="1060">
        <v>1272</v>
      </c>
      <c r="N15" s="1060">
        <v>599</v>
      </c>
      <c r="O15" s="1060">
        <v>272</v>
      </c>
      <c r="P15" s="1060">
        <v>3</v>
      </c>
      <c r="Q15" s="1060">
        <v>874</v>
      </c>
      <c r="R15" s="97"/>
    </row>
    <row r="16" spans="1:18" ht="15" customHeight="1">
      <c r="A16" s="217" t="s">
        <v>326</v>
      </c>
      <c r="B16" s="1060">
        <v>664</v>
      </c>
      <c r="C16" s="1060">
        <v>379</v>
      </c>
      <c r="D16" s="1060">
        <v>0</v>
      </c>
      <c r="E16" s="1060">
        <v>1043</v>
      </c>
      <c r="F16" s="1060">
        <v>541</v>
      </c>
      <c r="G16" s="1060">
        <v>303</v>
      </c>
      <c r="H16" s="1060">
        <v>2</v>
      </c>
      <c r="I16" s="1060">
        <v>846</v>
      </c>
      <c r="J16" s="1060">
        <v>710</v>
      </c>
      <c r="K16" s="1060">
        <v>321</v>
      </c>
      <c r="L16" s="1060">
        <v>3</v>
      </c>
      <c r="M16" s="1060">
        <v>1034</v>
      </c>
      <c r="N16" s="1060">
        <v>890</v>
      </c>
      <c r="O16" s="1060">
        <v>452</v>
      </c>
      <c r="P16" s="1060">
        <v>6</v>
      </c>
      <c r="Q16" s="1060">
        <v>1348</v>
      </c>
      <c r="R16" s="97"/>
    </row>
    <row r="17" spans="1:18" ht="15" customHeight="1">
      <c r="A17" s="217" t="s">
        <v>327</v>
      </c>
      <c r="B17" s="1060">
        <v>622</v>
      </c>
      <c r="C17" s="1060">
        <v>348</v>
      </c>
      <c r="D17" s="1060">
        <v>1</v>
      </c>
      <c r="E17" s="1060">
        <v>971</v>
      </c>
      <c r="F17" s="1060">
        <v>605</v>
      </c>
      <c r="G17" s="1060">
        <v>297</v>
      </c>
      <c r="H17" s="1060">
        <v>4</v>
      </c>
      <c r="I17" s="1060">
        <v>906</v>
      </c>
      <c r="J17" s="1060">
        <v>678</v>
      </c>
      <c r="K17" s="1060">
        <v>358</v>
      </c>
      <c r="L17" s="1060">
        <v>2</v>
      </c>
      <c r="M17" s="1060">
        <v>1038</v>
      </c>
      <c r="N17" s="1060">
        <v>898</v>
      </c>
      <c r="O17" s="1060">
        <v>451</v>
      </c>
      <c r="P17" s="1060">
        <v>4</v>
      </c>
      <c r="Q17" s="1060">
        <v>1353</v>
      </c>
      <c r="R17" s="97"/>
    </row>
    <row r="18" spans="1:18" ht="15" customHeight="1">
      <c r="A18" s="217" t="s">
        <v>328</v>
      </c>
      <c r="B18" s="1060">
        <v>445</v>
      </c>
      <c r="C18" s="1060">
        <v>247</v>
      </c>
      <c r="D18" s="1060">
        <v>1</v>
      </c>
      <c r="E18" s="1060">
        <v>693</v>
      </c>
      <c r="F18" s="1060">
        <v>650</v>
      </c>
      <c r="G18" s="1060">
        <v>362</v>
      </c>
      <c r="H18" s="1060">
        <v>2</v>
      </c>
      <c r="I18" s="1060">
        <v>1014</v>
      </c>
      <c r="J18" s="1060">
        <v>1001</v>
      </c>
      <c r="K18" s="1060">
        <v>514</v>
      </c>
      <c r="L18" s="1060">
        <v>4</v>
      </c>
      <c r="M18" s="1060">
        <v>1519</v>
      </c>
      <c r="N18" s="1060">
        <v>711</v>
      </c>
      <c r="O18" s="1060">
        <v>329</v>
      </c>
      <c r="P18" s="1060">
        <v>4</v>
      </c>
      <c r="Q18" s="1060">
        <v>1044</v>
      </c>
      <c r="R18" s="97"/>
    </row>
    <row r="19" spans="1:18" ht="15" customHeight="1">
      <c r="A19" s="217" t="s">
        <v>329</v>
      </c>
      <c r="B19" s="1060">
        <v>405</v>
      </c>
      <c r="C19" s="1060">
        <v>220</v>
      </c>
      <c r="D19" s="1060">
        <v>1</v>
      </c>
      <c r="E19" s="1060">
        <v>626</v>
      </c>
      <c r="F19" s="1060">
        <v>909</v>
      </c>
      <c r="G19" s="1060">
        <v>527</v>
      </c>
      <c r="H19" s="1060">
        <v>2</v>
      </c>
      <c r="I19" s="1060">
        <v>1438</v>
      </c>
      <c r="J19" s="1060">
        <v>1043</v>
      </c>
      <c r="K19" s="1060">
        <v>470</v>
      </c>
      <c r="L19" s="1060">
        <v>6</v>
      </c>
      <c r="M19" s="1060">
        <v>1519</v>
      </c>
      <c r="N19" s="1060">
        <v>443</v>
      </c>
      <c r="O19" s="1060">
        <v>228</v>
      </c>
      <c r="P19" s="1060">
        <v>2</v>
      </c>
      <c r="Q19" s="1060">
        <v>673</v>
      </c>
      <c r="R19" s="97"/>
    </row>
    <row r="20" spans="1:18" ht="15" customHeight="1">
      <c r="A20" s="217" t="s">
        <v>330</v>
      </c>
      <c r="B20" s="1060">
        <v>594</v>
      </c>
      <c r="C20" s="1060">
        <v>305</v>
      </c>
      <c r="D20" s="1060">
        <v>1</v>
      </c>
      <c r="E20" s="1060">
        <v>900</v>
      </c>
      <c r="F20" s="1060">
        <v>497</v>
      </c>
      <c r="G20" s="1060">
        <v>305</v>
      </c>
      <c r="H20" s="1060">
        <v>0</v>
      </c>
      <c r="I20" s="1060">
        <v>802</v>
      </c>
      <c r="J20" s="1060">
        <v>756</v>
      </c>
      <c r="K20" s="1060">
        <v>417</v>
      </c>
      <c r="L20" s="1060">
        <v>8</v>
      </c>
      <c r="M20" s="1060">
        <v>1181</v>
      </c>
      <c r="N20" s="1060">
        <v>958</v>
      </c>
      <c r="O20" s="1060">
        <v>429</v>
      </c>
      <c r="P20" s="1060">
        <v>2</v>
      </c>
      <c r="Q20" s="1060">
        <v>1389</v>
      </c>
      <c r="R20" s="97"/>
    </row>
    <row r="21" spans="1:18" ht="15" customHeight="1">
      <c r="A21" s="217" t="s">
        <v>331</v>
      </c>
      <c r="B21" s="1060">
        <v>471</v>
      </c>
      <c r="C21" s="1060">
        <v>267</v>
      </c>
      <c r="D21" s="1060">
        <v>1</v>
      </c>
      <c r="E21" s="1060">
        <v>739</v>
      </c>
      <c r="F21" s="1060">
        <v>599</v>
      </c>
      <c r="G21" s="1060">
        <v>318</v>
      </c>
      <c r="H21" s="1060">
        <v>1</v>
      </c>
      <c r="I21" s="1060">
        <v>918</v>
      </c>
      <c r="J21" s="1060">
        <v>889</v>
      </c>
      <c r="K21" s="1060">
        <v>472</v>
      </c>
      <c r="L21" s="1060">
        <v>5</v>
      </c>
      <c r="M21" s="1060">
        <v>1366</v>
      </c>
      <c r="N21" s="1060">
        <v>845</v>
      </c>
      <c r="O21" s="1060">
        <v>398</v>
      </c>
      <c r="P21" s="1060">
        <v>3</v>
      </c>
      <c r="Q21" s="1060">
        <v>1246</v>
      </c>
      <c r="R21" s="97"/>
    </row>
    <row r="22" spans="1:18" ht="15" customHeight="1">
      <c r="A22" s="217" t="s">
        <v>332</v>
      </c>
      <c r="B22" s="1060">
        <v>588</v>
      </c>
      <c r="C22" s="1060">
        <v>330</v>
      </c>
      <c r="D22" s="1060">
        <v>1</v>
      </c>
      <c r="E22" s="1060">
        <v>919</v>
      </c>
      <c r="F22" s="1060">
        <v>536</v>
      </c>
      <c r="G22" s="1060">
        <v>289</v>
      </c>
      <c r="H22" s="1060">
        <v>2</v>
      </c>
      <c r="I22" s="1060">
        <v>827</v>
      </c>
      <c r="J22" s="1060">
        <v>842</v>
      </c>
      <c r="K22" s="1060">
        <v>436</v>
      </c>
      <c r="L22" s="1060">
        <v>3</v>
      </c>
      <c r="M22" s="1060">
        <v>1281</v>
      </c>
      <c r="N22" s="1060">
        <v>840</v>
      </c>
      <c r="O22" s="1060">
        <v>402</v>
      </c>
      <c r="P22" s="1060">
        <v>5</v>
      </c>
      <c r="Q22" s="1060">
        <v>1247</v>
      </c>
      <c r="R22" s="97"/>
    </row>
    <row r="23" spans="1:18" ht="15" customHeight="1">
      <c r="A23" s="217" t="s">
        <v>333</v>
      </c>
      <c r="B23" s="1060">
        <v>479</v>
      </c>
      <c r="C23" s="1060">
        <v>247</v>
      </c>
      <c r="D23" s="1060">
        <v>2</v>
      </c>
      <c r="E23" s="1060">
        <v>728</v>
      </c>
      <c r="F23" s="1060">
        <v>663</v>
      </c>
      <c r="G23" s="1060">
        <v>366</v>
      </c>
      <c r="H23" s="1060">
        <v>1</v>
      </c>
      <c r="I23" s="1060">
        <v>1030</v>
      </c>
      <c r="J23" s="1060">
        <v>1054</v>
      </c>
      <c r="K23" s="1060">
        <v>505</v>
      </c>
      <c r="L23" s="1060">
        <v>3</v>
      </c>
      <c r="M23" s="1060">
        <v>1562</v>
      </c>
      <c r="N23" s="1060">
        <v>602</v>
      </c>
      <c r="O23" s="1060">
        <v>332</v>
      </c>
      <c r="P23" s="1060">
        <v>5</v>
      </c>
      <c r="Q23" s="1060">
        <v>939</v>
      </c>
      <c r="R23" s="97"/>
    </row>
    <row r="24" spans="1:18" ht="15" customHeight="1">
      <c r="A24" s="218" t="s">
        <v>334</v>
      </c>
      <c r="B24" s="1060">
        <v>316</v>
      </c>
      <c r="C24" s="1060">
        <v>211</v>
      </c>
      <c r="D24" s="1060">
        <v>2</v>
      </c>
      <c r="E24" s="1060">
        <v>529</v>
      </c>
      <c r="F24" s="1060">
        <v>819</v>
      </c>
      <c r="G24" s="1060">
        <v>390</v>
      </c>
      <c r="H24" s="1060">
        <v>2</v>
      </c>
      <c r="I24" s="1060">
        <v>1211</v>
      </c>
      <c r="J24" s="1060">
        <v>1206</v>
      </c>
      <c r="K24" s="1060">
        <v>627</v>
      </c>
      <c r="L24" s="1060">
        <v>3</v>
      </c>
      <c r="M24" s="1060">
        <v>1836</v>
      </c>
      <c r="N24" s="1060">
        <v>448</v>
      </c>
      <c r="O24" s="1060">
        <v>207</v>
      </c>
      <c r="P24" s="1060">
        <v>4</v>
      </c>
      <c r="Q24" s="1060">
        <v>659</v>
      </c>
      <c r="R24" s="97"/>
    </row>
    <row r="25" spans="1:18" ht="15" customHeight="1">
      <c r="A25" s="219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97"/>
    </row>
    <row r="26" spans="1:18" ht="15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5" customHeight="1">
      <c r="A27" s="102" t="s">
        <v>32</v>
      </c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97"/>
    </row>
    <row r="28" spans="1:18" ht="15" customHeight="1">
      <c r="A28" s="97"/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97"/>
    </row>
    <row r="29" spans="1:18" ht="15" customHeight="1">
      <c r="A29" s="97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97"/>
    </row>
    <row r="30" spans="1:18" ht="15" customHeight="1">
      <c r="A30" s="97"/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97"/>
    </row>
    <row r="31" spans="1:18" ht="15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5" customHeight="1">
      <c r="A32" s="102" t="s">
        <v>33</v>
      </c>
      <c r="B32" s="66" t="s">
        <v>849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97"/>
    </row>
    <row r="33" spans="1:18" ht="15" customHeight="1">
      <c r="A33" s="102"/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97"/>
    </row>
    <row r="34" spans="1:18" ht="15" customHeight="1">
      <c r="A34" s="97"/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97"/>
    </row>
    <row r="35" spans="1:18" ht="15" customHeight="1">
      <c r="A35" s="97"/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97"/>
    </row>
    <row r="36" spans="1:18" ht="15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9" ht="12.75">
      <c r="A37" s="102" t="s">
        <v>675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720"/>
      <c r="P37" s="720"/>
      <c r="Q37" s="720"/>
      <c r="R37" s="720"/>
      <c r="S37"/>
    </row>
    <row r="38" spans="1:19" ht="12.75">
      <c r="A38" s="719"/>
      <c r="B38" s="638" t="s">
        <v>615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720"/>
      <c r="P38" s="720"/>
      <c r="Q38" s="720"/>
      <c r="R38" s="720"/>
      <c r="S38"/>
    </row>
    <row r="39" spans="1:19" ht="12.75">
      <c r="A39" s="97"/>
      <c r="B39" s="639" t="s">
        <v>653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720"/>
      <c r="P39" s="720"/>
      <c r="Q39" s="720"/>
      <c r="R39" s="720"/>
      <c r="S39"/>
    </row>
    <row r="40" spans="1:19" ht="12.75">
      <c r="A40" s="97"/>
      <c r="B40" s="639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720"/>
      <c r="P40" s="720"/>
      <c r="Q40" s="720"/>
      <c r="R40" s="720"/>
      <c r="S40"/>
    </row>
    <row r="41" spans="1:19" ht="12.75">
      <c r="A41" s="97"/>
      <c r="B41" s="639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720"/>
      <c r="P41" s="720"/>
      <c r="Q41" s="720"/>
      <c r="R41" s="720"/>
      <c r="S41"/>
    </row>
    <row r="42" spans="1:19" ht="1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720"/>
      <c r="P42" s="720"/>
      <c r="Q42" s="720"/>
      <c r="R42" s="720"/>
      <c r="S42"/>
    </row>
  </sheetData>
  <sheetProtection password="CD9E" sheet="1" selectLockedCells="1"/>
  <conditionalFormatting sqref="B13:Q13">
    <cfRule type="expression" priority="2" dxfId="0">
      <formula>B13&lt;&gt;SUM(B14:B24)</formula>
    </cfRule>
  </conditionalFormatting>
  <conditionalFormatting sqref="E13:E24 I13:I24 M13:M24 Q13:Q24">
    <cfRule type="expression" priority="1" dxfId="0">
      <formula>E13&lt;&gt;SUM(D13:B13)</formula>
    </cfRule>
  </conditionalFormatting>
  <dataValidations count="1">
    <dataValidation type="list" allowBlank="1" showInputMessage="1" showErrorMessage="1" sqref="B38:B41">
      <formula1>ModelQuest</formula1>
    </dataValidation>
  </dataValidations>
  <hyperlinks>
    <hyperlink ref="A3" location="Cntry!A1" display="Go to country metadata"/>
    <hyperlink ref="A1" location="'List of tables'!A9" display="'List of tables'!A9"/>
  </hyperlinks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landscape" paperSize="9" scale="66" r:id="rId1"/>
  <headerFooter alignWithMargins="0">
    <oddHeader>&amp;LCDH&amp;C &amp;F&amp;R&amp;A</oddHeader>
    <oddFooter>&amp;CPage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2">
    <tabColor indexed="47"/>
    <pageSetUpPr fitToPage="1"/>
  </sheetPr>
  <dimension ref="A1:S42"/>
  <sheetViews>
    <sheetView showGridLines="0" zoomScale="80" zoomScaleNormal="80" zoomScalePageLayoutView="0" workbookViewId="0" topLeftCell="A1">
      <selection activeCell="A2" sqref="A2"/>
    </sheetView>
  </sheetViews>
  <sheetFormatPr defaultColWidth="9.140625" defaultRowHeight="15" customHeight="1"/>
  <cols>
    <col min="1" max="1" width="54.8515625" style="23" customWidth="1"/>
    <col min="2" max="17" width="12.28125" style="23" customWidth="1"/>
    <col min="18" max="16384" width="9.140625" style="23" customWidth="1"/>
  </cols>
  <sheetData>
    <row r="1" s="77" customFormat="1" ht="12" customHeight="1">
      <c r="A1" s="18" t="s">
        <v>7</v>
      </c>
    </row>
    <row r="2" s="77" customFormat="1" ht="12" customHeight="1">
      <c r="A2" s="20"/>
    </row>
    <row r="3" s="77" customFormat="1" ht="12" customHeight="1">
      <c r="A3" s="20" t="s">
        <v>8</v>
      </c>
    </row>
    <row r="4" spans="1:18" ht="15" customHeight="1">
      <c r="A4" s="95" t="s">
        <v>254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6"/>
      <c r="N4" s="96"/>
      <c r="O4" s="96"/>
      <c r="P4" s="96"/>
      <c r="Q4" s="96"/>
      <c r="R4" s="96"/>
    </row>
    <row r="5" s="138" customFormat="1" ht="15" customHeight="1"/>
    <row r="6" spans="1:18" s="138" customFormat="1" ht="15" customHeight="1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</row>
    <row r="7" spans="1:18" ht="15" customHeight="1">
      <c r="A7" s="98" t="s">
        <v>693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18" ht="15" customHeight="1">
      <c r="A8" s="99" t="s">
        <v>20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</row>
    <row r="9" spans="1:18" ht="15" customHeight="1">
      <c r="A9" s="97"/>
      <c r="B9" s="208" t="s">
        <v>34</v>
      </c>
      <c r="C9" s="633">
        <v>2009</v>
      </c>
      <c r="D9" s="209"/>
      <c r="E9" s="209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5" customHeight="1">
      <c r="A10" s="210"/>
      <c r="B10" s="210"/>
      <c r="C10" s="210"/>
      <c r="D10" s="210"/>
      <c r="E10" s="210"/>
      <c r="F10" s="210"/>
      <c r="G10" s="210"/>
      <c r="H10" s="210"/>
      <c r="I10" s="210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21.75" customHeight="1">
      <c r="A11" s="211"/>
      <c r="B11" s="212" t="s">
        <v>320</v>
      </c>
      <c r="C11" s="213"/>
      <c r="D11" s="213"/>
      <c r="E11" s="214"/>
      <c r="F11" s="212" t="s">
        <v>321</v>
      </c>
      <c r="G11" s="213"/>
      <c r="H11" s="213"/>
      <c r="I11" s="214"/>
      <c r="J11" s="212" t="s">
        <v>322</v>
      </c>
      <c r="K11" s="213"/>
      <c r="L11" s="213"/>
      <c r="M11" s="214"/>
      <c r="N11" s="212" t="s">
        <v>323</v>
      </c>
      <c r="O11" s="213"/>
      <c r="P11" s="213"/>
      <c r="Q11" s="214"/>
      <c r="R11" s="97"/>
    </row>
    <row r="12" spans="1:18" s="770" customFormat="1" ht="42" customHeight="1">
      <c r="A12" s="784"/>
      <c r="B12" s="785" t="s">
        <v>297</v>
      </c>
      <c r="C12" s="786" t="s">
        <v>298</v>
      </c>
      <c r="D12" s="787" t="s">
        <v>738</v>
      </c>
      <c r="E12" s="788" t="s">
        <v>42</v>
      </c>
      <c r="F12" s="785" t="s">
        <v>297</v>
      </c>
      <c r="G12" s="786" t="s">
        <v>298</v>
      </c>
      <c r="H12" s="787" t="s">
        <v>738</v>
      </c>
      <c r="I12" s="788" t="s">
        <v>42</v>
      </c>
      <c r="J12" s="785" t="s">
        <v>297</v>
      </c>
      <c r="K12" s="786" t="s">
        <v>298</v>
      </c>
      <c r="L12" s="787" t="s">
        <v>738</v>
      </c>
      <c r="M12" s="788" t="s">
        <v>42</v>
      </c>
      <c r="N12" s="785" t="s">
        <v>297</v>
      </c>
      <c r="O12" s="786" t="s">
        <v>298</v>
      </c>
      <c r="P12" s="787" t="s">
        <v>738</v>
      </c>
      <c r="Q12" s="788" t="s">
        <v>42</v>
      </c>
      <c r="R12" s="769"/>
    </row>
    <row r="13" spans="1:18" s="41" customFormat="1" ht="15" customHeight="1">
      <c r="A13" s="1048" t="s">
        <v>797</v>
      </c>
      <c r="B13" s="630">
        <f aca="true" t="shared" si="0" ref="B13:Q13">SUM(B14:B24)</f>
        <v>5558</v>
      </c>
      <c r="C13" s="630">
        <f t="shared" si="0"/>
        <v>2118</v>
      </c>
      <c r="D13" s="630">
        <f t="shared" si="0"/>
        <v>639</v>
      </c>
      <c r="E13" s="630">
        <f t="shared" si="0"/>
        <v>8315</v>
      </c>
      <c r="F13" s="630">
        <f t="shared" si="0"/>
        <v>7287</v>
      </c>
      <c r="G13" s="630">
        <f t="shared" si="0"/>
        <v>3487</v>
      </c>
      <c r="H13" s="630">
        <f t="shared" si="0"/>
        <v>763</v>
      </c>
      <c r="I13" s="630">
        <f t="shared" si="0"/>
        <v>11537</v>
      </c>
      <c r="J13" s="630">
        <f t="shared" si="0"/>
        <v>10463</v>
      </c>
      <c r="K13" s="630">
        <f t="shared" si="0"/>
        <v>4097</v>
      </c>
      <c r="L13" s="630">
        <f t="shared" si="0"/>
        <v>856</v>
      </c>
      <c r="M13" s="630">
        <f t="shared" si="0"/>
        <v>15416</v>
      </c>
      <c r="N13" s="630">
        <f t="shared" si="0"/>
        <v>8158</v>
      </c>
      <c r="O13" s="630">
        <f t="shared" si="0"/>
        <v>2749</v>
      </c>
      <c r="P13" s="630">
        <f t="shared" si="0"/>
        <v>642</v>
      </c>
      <c r="Q13" s="630">
        <f t="shared" si="0"/>
        <v>11549</v>
      </c>
      <c r="R13" s="780"/>
    </row>
    <row r="14" spans="1:18" ht="15" customHeight="1">
      <c r="A14" s="216" t="s">
        <v>324</v>
      </c>
      <c r="B14" s="1060">
        <v>279</v>
      </c>
      <c r="C14" s="1060">
        <v>112</v>
      </c>
      <c r="D14" s="1060">
        <v>40</v>
      </c>
      <c r="E14" s="1060">
        <v>431</v>
      </c>
      <c r="F14" s="1060">
        <v>809</v>
      </c>
      <c r="G14" s="1060">
        <v>364</v>
      </c>
      <c r="H14" s="1060">
        <v>83</v>
      </c>
      <c r="I14" s="1060">
        <v>1256</v>
      </c>
      <c r="J14" s="1060">
        <v>1244</v>
      </c>
      <c r="K14" s="1060">
        <v>459</v>
      </c>
      <c r="L14" s="1060">
        <v>105</v>
      </c>
      <c r="M14" s="1060">
        <v>1808</v>
      </c>
      <c r="N14" s="1060">
        <v>535</v>
      </c>
      <c r="O14" s="1060">
        <v>202</v>
      </c>
      <c r="P14" s="1060">
        <v>40</v>
      </c>
      <c r="Q14" s="1060">
        <v>777</v>
      </c>
      <c r="R14" s="97"/>
    </row>
    <row r="15" spans="1:18" ht="15" customHeight="1">
      <c r="A15" s="217" t="s">
        <v>325</v>
      </c>
      <c r="B15" s="1060">
        <v>492</v>
      </c>
      <c r="C15" s="1060">
        <v>204</v>
      </c>
      <c r="D15" s="1060">
        <v>40</v>
      </c>
      <c r="E15" s="1060">
        <v>736</v>
      </c>
      <c r="F15" s="1060">
        <v>898</v>
      </c>
      <c r="G15" s="1060">
        <v>307</v>
      </c>
      <c r="H15" s="1060">
        <v>84</v>
      </c>
      <c r="I15" s="1060">
        <v>1289</v>
      </c>
      <c r="J15" s="1060">
        <v>848</v>
      </c>
      <c r="K15" s="1060">
        <v>351</v>
      </c>
      <c r="L15" s="1060">
        <v>73</v>
      </c>
      <c r="M15" s="1060">
        <v>1272</v>
      </c>
      <c r="N15" s="1060">
        <v>572</v>
      </c>
      <c r="O15" s="1060">
        <v>244</v>
      </c>
      <c r="P15" s="1060">
        <v>58</v>
      </c>
      <c r="Q15" s="1060">
        <v>874</v>
      </c>
      <c r="R15" s="97"/>
    </row>
    <row r="16" spans="1:18" ht="15" customHeight="1">
      <c r="A16" s="217" t="s">
        <v>326</v>
      </c>
      <c r="B16" s="1060">
        <v>695</v>
      </c>
      <c r="C16" s="1060">
        <v>273</v>
      </c>
      <c r="D16" s="1060">
        <v>75</v>
      </c>
      <c r="E16" s="1060">
        <v>1043</v>
      </c>
      <c r="F16" s="1060">
        <v>558</v>
      </c>
      <c r="G16" s="1060">
        <v>235</v>
      </c>
      <c r="H16" s="1060">
        <v>53</v>
      </c>
      <c r="I16" s="1060">
        <v>846</v>
      </c>
      <c r="J16" s="1060">
        <v>705</v>
      </c>
      <c r="K16" s="1060">
        <v>272</v>
      </c>
      <c r="L16" s="1060">
        <v>57</v>
      </c>
      <c r="M16" s="1060">
        <v>1034</v>
      </c>
      <c r="N16" s="1060">
        <v>910</v>
      </c>
      <c r="O16" s="1060">
        <v>358</v>
      </c>
      <c r="P16" s="1060">
        <v>80</v>
      </c>
      <c r="Q16" s="1060">
        <v>1348</v>
      </c>
      <c r="R16" s="97"/>
    </row>
    <row r="17" spans="1:18" ht="15" customHeight="1">
      <c r="A17" s="217" t="s">
        <v>327</v>
      </c>
      <c r="B17" s="1060">
        <v>642</v>
      </c>
      <c r="C17" s="1060">
        <v>255</v>
      </c>
      <c r="D17" s="1060">
        <v>74</v>
      </c>
      <c r="E17" s="1060">
        <v>971</v>
      </c>
      <c r="F17" s="1060">
        <v>579</v>
      </c>
      <c r="G17" s="1060">
        <v>268</v>
      </c>
      <c r="H17" s="1060">
        <v>59</v>
      </c>
      <c r="I17" s="1060">
        <v>906</v>
      </c>
      <c r="J17" s="1060">
        <v>719</v>
      </c>
      <c r="K17" s="1060">
        <v>270</v>
      </c>
      <c r="L17" s="1060">
        <v>49</v>
      </c>
      <c r="M17" s="1060">
        <v>1038</v>
      </c>
      <c r="N17" s="1060">
        <v>929</v>
      </c>
      <c r="O17" s="1060">
        <v>344</v>
      </c>
      <c r="P17" s="1060">
        <v>80</v>
      </c>
      <c r="Q17" s="1060">
        <v>1353</v>
      </c>
      <c r="R17" s="97"/>
    </row>
    <row r="18" spans="1:18" ht="15" customHeight="1">
      <c r="A18" s="217" t="s">
        <v>328</v>
      </c>
      <c r="B18" s="1060">
        <v>457</v>
      </c>
      <c r="C18" s="1060">
        <v>187</v>
      </c>
      <c r="D18" s="1060">
        <v>49</v>
      </c>
      <c r="E18" s="1060">
        <v>693</v>
      </c>
      <c r="F18" s="1060">
        <v>640</v>
      </c>
      <c r="G18" s="1060">
        <v>304</v>
      </c>
      <c r="H18" s="1060">
        <v>70</v>
      </c>
      <c r="I18" s="1060">
        <v>1014</v>
      </c>
      <c r="J18" s="1060">
        <v>1039</v>
      </c>
      <c r="K18" s="1060">
        <v>389</v>
      </c>
      <c r="L18" s="1060">
        <v>91</v>
      </c>
      <c r="M18" s="1060">
        <v>1519</v>
      </c>
      <c r="N18" s="1060">
        <v>732</v>
      </c>
      <c r="O18" s="1060">
        <v>257</v>
      </c>
      <c r="P18" s="1060">
        <v>55</v>
      </c>
      <c r="Q18" s="1060">
        <v>1044</v>
      </c>
      <c r="R18" s="97"/>
    </row>
    <row r="19" spans="1:18" ht="15" customHeight="1">
      <c r="A19" s="217" t="s">
        <v>329</v>
      </c>
      <c r="B19" s="1060">
        <v>422</v>
      </c>
      <c r="C19" s="1060">
        <v>150</v>
      </c>
      <c r="D19" s="1060">
        <v>54</v>
      </c>
      <c r="E19" s="1060">
        <v>626</v>
      </c>
      <c r="F19" s="1060">
        <v>948</v>
      </c>
      <c r="G19" s="1060">
        <v>407</v>
      </c>
      <c r="H19" s="1060">
        <v>83</v>
      </c>
      <c r="I19" s="1060">
        <v>1438</v>
      </c>
      <c r="J19" s="1060">
        <v>1032</v>
      </c>
      <c r="K19" s="1060">
        <v>403</v>
      </c>
      <c r="L19" s="1060">
        <v>84</v>
      </c>
      <c r="M19" s="1060">
        <v>1519</v>
      </c>
      <c r="N19" s="1060">
        <v>463</v>
      </c>
      <c r="O19" s="1060">
        <v>170</v>
      </c>
      <c r="P19" s="1060">
        <v>40</v>
      </c>
      <c r="Q19" s="1060">
        <v>673</v>
      </c>
      <c r="R19" s="97"/>
    </row>
    <row r="20" spans="1:18" ht="15" customHeight="1">
      <c r="A20" s="217" t="s">
        <v>330</v>
      </c>
      <c r="B20" s="1060">
        <v>647</v>
      </c>
      <c r="C20" s="1060">
        <v>183</v>
      </c>
      <c r="D20" s="1060">
        <v>70</v>
      </c>
      <c r="E20" s="1060">
        <v>900</v>
      </c>
      <c r="F20" s="1060">
        <v>407</v>
      </c>
      <c r="G20" s="1060">
        <v>336</v>
      </c>
      <c r="H20" s="1060">
        <v>59</v>
      </c>
      <c r="I20" s="1060">
        <v>802</v>
      </c>
      <c r="J20" s="1060">
        <v>737</v>
      </c>
      <c r="K20" s="1060">
        <v>381</v>
      </c>
      <c r="L20" s="1060">
        <v>63</v>
      </c>
      <c r="M20" s="1060">
        <v>1181</v>
      </c>
      <c r="N20" s="1060">
        <v>1077</v>
      </c>
      <c r="O20" s="1060">
        <v>237</v>
      </c>
      <c r="P20" s="1060">
        <v>75</v>
      </c>
      <c r="Q20" s="1060">
        <v>1389</v>
      </c>
      <c r="R20" s="97"/>
    </row>
    <row r="21" spans="1:18" ht="15" customHeight="1">
      <c r="A21" s="217" t="s">
        <v>331</v>
      </c>
      <c r="B21" s="1060">
        <v>504</v>
      </c>
      <c r="C21" s="1060">
        <v>173</v>
      </c>
      <c r="D21" s="1060">
        <v>62</v>
      </c>
      <c r="E21" s="1060">
        <v>739</v>
      </c>
      <c r="F21" s="1060">
        <v>558</v>
      </c>
      <c r="G21" s="1060">
        <v>302</v>
      </c>
      <c r="H21" s="1060">
        <v>58</v>
      </c>
      <c r="I21" s="1060">
        <v>918</v>
      </c>
      <c r="J21" s="1060">
        <v>882</v>
      </c>
      <c r="K21" s="1060">
        <v>400</v>
      </c>
      <c r="L21" s="1060">
        <v>84</v>
      </c>
      <c r="M21" s="1060">
        <v>1366</v>
      </c>
      <c r="N21" s="1060">
        <v>925</v>
      </c>
      <c r="O21" s="1060">
        <v>260</v>
      </c>
      <c r="P21" s="1060">
        <v>61</v>
      </c>
      <c r="Q21" s="1060">
        <v>1246</v>
      </c>
      <c r="R21" s="97"/>
    </row>
    <row r="22" spans="1:18" ht="15" customHeight="1">
      <c r="A22" s="217" t="s">
        <v>332</v>
      </c>
      <c r="B22" s="1060">
        <v>622</v>
      </c>
      <c r="C22" s="1060">
        <v>232</v>
      </c>
      <c r="D22" s="1060">
        <v>65</v>
      </c>
      <c r="E22" s="1060">
        <v>919</v>
      </c>
      <c r="F22" s="1060">
        <v>483</v>
      </c>
      <c r="G22" s="1060">
        <v>278</v>
      </c>
      <c r="H22" s="1060">
        <v>66</v>
      </c>
      <c r="I22" s="1060">
        <v>827</v>
      </c>
      <c r="J22" s="1060">
        <v>861</v>
      </c>
      <c r="K22" s="1060">
        <v>345</v>
      </c>
      <c r="L22" s="1060">
        <v>75</v>
      </c>
      <c r="M22" s="1060">
        <v>1281</v>
      </c>
      <c r="N22" s="1060">
        <v>905</v>
      </c>
      <c r="O22" s="1060">
        <v>281</v>
      </c>
      <c r="P22" s="1060">
        <v>61</v>
      </c>
      <c r="Q22" s="1060">
        <v>1247</v>
      </c>
      <c r="R22" s="97"/>
    </row>
    <row r="23" spans="1:18" ht="15" customHeight="1">
      <c r="A23" s="217" t="s">
        <v>333</v>
      </c>
      <c r="B23" s="1060">
        <v>448</v>
      </c>
      <c r="C23" s="1060">
        <v>218</v>
      </c>
      <c r="D23" s="1060">
        <v>62</v>
      </c>
      <c r="E23" s="1060">
        <v>728</v>
      </c>
      <c r="F23" s="1060">
        <v>652</v>
      </c>
      <c r="G23" s="1060">
        <v>309</v>
      </c>
      <c r="H23" s="1060">
        <v>69</v>
      </c>
      <c r="I23" s="1060">
        <v>1030</v>
      </c>
      <c r="J23" s="1060">
        <v>1114</v>
      </c>
      <c r="K23" s="1060">
        <v>368</v>
      </c>
      <c r="L23" s="1060">
        <v>80</v>
      </c>
      <c r="M23" s="1060">
        <v>1562</v>
      </c>
      <c r="N23" s="1060">
        <v>647</v>
      </c>
      <c r="O23" s="1060">
        <v>238</v>
      </c>
      <c r="P23" s="1060">
        <v>54</v>
      </c>
      <c r="Q23" s="1060">
        <v>939</v>
      </c>
      <c r="R23" s="97"/>
    </row>
    <row r="24" spans="1:18" ht="15" customHeight="1">
      <c r="A24" s="218" t="s">
        <v>334</v>
      </c>
      <c r="B24" s="1060">
        <v>350</v>
      </c>
      <c r="C24" s="1060">
        <v>131</v>
      </c>
      <c r="D24" s="1060">
        <v>48</v>
      </c>
      <c r="E24" s="1060">
        <v>529</v>
      </c>
      <c r="F24" s="1060">
        <v>755</v>
      </c>
      <c r="G24" s="1060">
        <v>377</v>
      </c>
      <c r="H24" s="1060">
        <v>79</v>
      </c>
      <c r="I24" s="1060">
        <v>1211</v>
      </c>
      <c r="J24" s="1060">
        <v>1282</v>
      </c>
      <c r="K24" s="1060">
        <v>459</v>
      </c>
      <c r="L24" s="1060">
        <v>95</v>
      </c>
      <c r="M24" s="1060">
        <v>1836</v>
      </c>
      <c r="N24" s="1060">
        <v>463</v>
      </c>
      <c r="O24" s="1060">
        <v>158</v>
      </c>
      <c r="P24" s="1060">
        <v>38</v>
      </c>
      <c r="Q24" s="1060">
        <v>659</v>
      </c>
      <c r="R24" s="97"/>
    </row>
    <row r="25" spans="1:18" ht="15" customHeight="1">
      <c r="A25" s="219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97"/>
    </row>
    <row r="26" spans="1:18" ht="15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5" customHeight="1">
      <c r="A27" s="102" t="s">
        <v>32</v>
      </c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97"/>
    </row>
    <row r="28" spans="1:18" ht="15" customHeight="1">
      <c r="A28" s="97"/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97"/>
    </row>
    <row r="29" spans="1:18" ht="15" customHeight="1">
      <c r="A29" s="97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97"/>
    </row>
    <row r="30" spans="1:18" ht="15" customHeight="1">
      <c r="A30" s="97"/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97"/>
    </row>
    <row r="31" spans="1:18" ht="15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5" customHeight="1">
      <c r="A32" s="102" t="s">
        <v>33</v>
      </c>
      <c r="B32" s="66" t="s">
        <v>849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97"/>
    </row>
    <row r="33" spans="1:18" ht="15" customHeight="1">
      <c r="A33" s="102"/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97"/>
    </row>
    <row r="34" spans="1:18" ht="15" customHeight="1">
      <c r="A34" s="97"/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97"/>
    </row>
    <row r="35" spans="1:18" ht="15" customHeight="1">
      <c r="A35" s="97"/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97"/>
    </row>
    <row r="36" spans="1:18" ht="15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9" ht="12.75">
      <c r="A37" s="102" t="s">
        <v>675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720"/>
      <c r="P37" s="720"/>
      <c r="Q37" s="720"/>
      <c r="R37" s="720"/>
      <c r="S37"/>
    </row>
    <row r="38" spans="1:19" ht="12.75">
      <c r="A38" s="719"/>
      <c r="B38" s="638" t="s">
        <v>615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720"/>
      <c r="P38" s="720"/>
      <c r="Q38" s="720"/>
      <c r="R38" s="720"/>
      <c r="S38"/>
    </row>
    <row r="39" spans="1:19" ht="12.75">
      <c r="A39" s="97"/>
      <c r="B39" s="639" t="s">
        <v>635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720"/>
      <c r="P39" s="720"/>
      <c r="Q39" s="720"/>
      <c r="R39" s="720"/>
      <c r="S39"/>
    </row>
    <row r="40" spans="1:19" ht="12.75">
      <c r="A40" s="97"/>
      <c r="B40" s="639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720"/>
      <c r="P40" s="720"/>
      <c r="Q40" s="720"/>
      <c r="R40" s="720"/>
      <c r="S40"/>
    </row>
    <row r="41" spans="1:19" ht="12.75">
      <c r="A41" s="97"/>
      <c r="B41" s="639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720"/>
      <c r="P41" s="720"/>
      <c r="Q41" s="720"/>
      <c r="R41" s="720"/>
      <c r="S41"/>
    </row>
    <row r="42" spans="1:19" ht="1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720"/>
      <c r="P42" s="720"/>
      <c r="Q42" s="720"/>
      <c r="R42" s="720"/>
      <c r="S42"/>
    </row>
  </sheetData>
  <sheetProtection password="CD9E" sheet="1" selectLockedCells="1"/>
  <conditionalFormatting sqref="B13:Q13">
    <cfRule type="expression" priority="2" dxfId="0">
      <formula>B13&lt;&gt;SUM(B14:B24)</formula>
    </cfRule>
  </conditionalFormatting>
  <conditionalFormatting sqref="E13:E24 I13:I24 M13:M24 Q13:Q24">
    <cfRule type="expression" priority="1" dxfId="0">
      <formula>E13&lt;&gt;SUM(B13:D13)</formula>
    </cfRule>
  </conditionalFormatting>
  <dataValidations count="1">
    <dataValidation type="list" allowBlank="1" showInputMessage="1" showErrorMessage="1" sqref="B38:B41">
      <formula1>ModelQuest</formula1>
    </dataValidation>
  </dataValidations>
  <hyperlinks>
    <hyperlink ref="A3" location="Cntry!A1" display="Go to country metadata"/>
    <hyperlink ref="A1" location="'List of tables'!A9" display="'List of tables'!A9"/>
  </hyperlinks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landscape" paperSize="9" scale="53" r:id="rId1"/>
  <headerFooter alignWithMargins="0">
    <oddHeader>&amp;LCDH&amp;C &amp;F&amp;R&amp;A</oddHeader>
    <oddFooter>&amp;CPage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5">
    <tabColor indexed="41"/>
    <pageSetUpPr fitToPage="1"/>
  </sheetPr>
  <dimension ref="A1:G35"/>
  <sheetViews>
    <sheetView showGridLines="0" zoomScale="90" zoomScaleNormal="90" zoomScalePageLayoutView="0" workbookViewId="0" topLeftCell="A1">
      <selection activeCell="A2" sqref="A2"/>
    </sheetView>
  </sheetViews>
  <sheetFormatPr defaultColWidth="9.140625" defaultRowHeight="15" customHeight="1"/>
  <cols>
    <col min="1" max="1" width="30.28125" style="159" customWidth="1"/>
    <col min="2" max="2" width="27.7109375" style="159" customWidth="1"/>
    <col min="3" max="3" width="26.28125" style="159" customWidth="1"/>
    <col min="4" max="5" width="21.00390625" style="159" customWidth="1"/>
    <col min="6" max="6" width="13.28125" style="159" customWidth="1"/>
    <col min="7" max="16384" width="9.140625" style="159" customWidth="1"/>
  </cols>
  <sheetData>
    <row r="1" s="790" customFormat="1" ht="12" customHeight="1">
      <c r="A1" s="18" t="s">
        <v>7</v>
      </c>
    </row>
    <row r="2" s="790" customFormat="1" ht="12" customHeight="1">
      <c r="A2" s="20"/>
    </row>
    <row r="3" s="790" customFormat="1" ht="12" customHeight="1">
      <c r="A3" s="20" t="s">
        <v>8</v>
      </c>
    </row>
    <row r="4" spans="1:7" ht="15" customHeight="1">
      <c r="A4" s="177"/>
      <c r="B4" s="919" t="s">
        <v>754</v>
      </c>
      <c r="C4" s="919"/>
      <c r="D4" s="177"/>
      <c r="E4" s="177"/>
      <c r="F4" s="177"/>
      <c r="G4" s="177"/>
    </row>
    <row r="6" spans="1:7" ht="15" customHeight="1">
      <c r="A6" s="177"/>
      <c r="B6" s="177"/>
      <c r="C6" s="177"/>
      <c r="D6" s="177"/>
      <c r="E6" s="177"/>
      <c r="F6" s="177"/>
      <c r="G6" s="177"/>
    </row>
    <row r="7" spans="1:7" ht="15" customHeight="1">
      <c r="A7" s="918" t="s">
        <v>767</v>
      </c>
      <c r="B7" s="177"/>
      <c r="C7" s="177"/>
      <c r="D7" s="177"/>
      <c r="E7" s="177"/>
      <c r="F7" s="177"/>
      <c r="G7" s="177"/>
    </row>
    <row r="8" spans="1:7" ht="15" customHeight="1">
      <c r="A8" s="917" t="s">
        <v>20</v>
      </c>
      <c r="B8" s="177"/>
      <c r="C8" s="177"/>
      <c r="D8" s="177"/>
      <c r="E8" s="177"/>
      <c r="F8" s="177"/>
      <c r="G8" s="177"/>
    </row>
    <row r="9" spans="1:7" ht="15" customHeight="1">
      <c r="A9" s="177"/>
      <c r="B9" s="916" t="s">
        <v>34</v>
      </c>
      <c r="C9" s="842">
        <v>2009</v>
      </c>
      <c r="D9" s="177"/>
      <c r="E9" s="177"/>
      <c r="F9" s="177"/>
      <c r="G9" s="177"/>
    </row>
    <row r="10" spans="1:7" ht="15" customHeight="1">
      <c r="A10" s="915"/>
      <c r="B10" s="177"/>
      <c r="C10" s="177"/>
      <c r="D10" s="177"/>
      <c r="E10" s="177"/>
      <c r="F10" s="177"/>
      <c r="G10" s="177"/>
    </row>
    <row r="11" spans="1:7" ht="21" customHeight="1">
      <c r="A11" s="926"/>
      <c r="B11" s="930" t="s">
        <v>762</v>
      </c>
      <c r="C11" s="931"/>
      <c r="D11" s="931"/>
      <c r="E11" s="932"/>
      <c r="F11" s="177"/>
      <c r="G11" s="177"/>
    </row>
    <row r="12" spans="1:7" ht="30" customHeight="1">
      <c r="A12" s="926"/>
      <c r="B12" s="934" t="s">
        <v>766</v>
      </c>
      <c r="C12" s="935" t="s">
        <v>763</v>
      </c>
      <c r="D12" s="936" t="s">
        <v>761</v>
      </c>
      <c r="E12" s="939" t="s">
        <v>765</v>
      </c>
      <c r="F12" s="177"/>
      <c r="G12" s="177"/>
    </row>
    <row r="13" spans="1:7" ht="33" customHeight="1">
      <c r="A13" s="914"/>
      <c r="B13" s="937" t="str">
        <f>"(having returned to or entered "&amp;Cntry!D8&amp;" in the last 10 years)"</f>
        <v>(having returned to or entered Belgium in the last 10 years)</v>
      </c>
      <c r="C13" s="938" t="s">
        <v>764</v>
      </c>
      <c r="D13" s="933"/>
      <c r="E13" s="925"/>
      <c r="F13" s="177"/>
      <c r="G13" s="177"/>
    </row>
    <row r="14" spans="1:7" s="876" customFormat="1" ht="18" customHeight="1">
      <c r="A14" s="927" t="s">
        <v>760</v>
      </c>
      <c r="B14" s="1059">
        <v>874</v>
      </c>
      <c r="C14" s="1059">
        <v>3900</v>
      </c>
      <c r="D14" s="1059">
        <v>4</v>
      </c>
      <c r="E14" s="1059">
        <v>4778</v>
      </c>
      <c r="F14" s="923"/>
      <c r="G14" s="923"/>
    </row>
    <row r="15" spans="1:7" ht="15" customHeight="1">
      <c r="A15" s="928" t="s">
        <v>753</v>
      </c>
      <c r="B15" s="1059">
        <v>838</v>
      </c>
      <c r="C15" s="1059">
        <v>3727</v>
      </c>
      <c r="D15" s="1059">
        <v>2</v>
      </c>
      <c r="E15" s="1059">
        <v>4567</v>
      </c>
      <c r="F15" s="177"/>
      <c r="G15" s="177"/>
    </row>
    <row r="16" spans="1:7" ht="15" customHeight="1">
      <c r="A16" s="928" t="s">
        <v>50</v>
      </c>
      <c r="B16" s="1059">
        <v>36</v>
      </c>
      <c r="C16" s="1059">
        <v>161</v>
      </c>
      <c r="D16" s="1059">
        <v>1</v>
      </c>
      <c r="E16" s="1059">
        <v>198</v>
      </c>
      <c r="F16" s="177"/>
      <c r="G16" s="177"/>
    </row>
    <row r="17" spans="1:7" ht="15" customHeight="1">
      <c r="A17" s="929" t="s">
        <v>283</v>
      </c>
      <c r="B17" s="1059">
        <v>0</v>
      </c>
      <c r="C17" s="1059">
        <v>12</v>
      </c>
      <c r="D17" s="1059">
        <v>1</v>
      </c>
      <c r="E17" s="1059">
        <v>13</v>
      </c>
      <c r="F17" s="177"/>
      <c r="G17" s="177"/>
    </row>
    <row r="18" spans="1:7" ht="15" customHeight="1">
      <c r="A18" s="941" t="s">
        <v>768</v>
      </c>
      <c r="B18" s="940"/>
      <c r="C18" s="940"/>
      <c r="D18" s="940"/>
      <c r="E18" s="940"/>
      <c r="F18" s="940"/>
      <c r="G18" s="177"/>
    </row>
    <row r="19" spans="1:7" ht="15" customHeight="1">
      <c r="A19" s="177"/>
      <c r="B19" s="177"/>
      <c r="C19" s="177"/>
      <c r="D19" s="177"/>
      <c r="E19" s="177"/>
      <c r="F19" s="177"/>
      <c r="G19" s="177"/>
    </row>
    <row r="20" spans="1:7" ht="15" customHeight="1">
      <c r="A20" s="913" t="s">
        <v>32</v>
      </c>
      <c r="B20" s="830"/>
      <c r="C20" s="831"/>
      <c r="D20" s="831"/>
      <c r="E20" s="831"/>
      <c r="F20" s="177"/>
      <c r="G20" s="177"/>
    </row>
    <row r="21" spans="1:7" ht="15" customHeight="1">
      <c r="A21" s="177"/>
      <c r="B21" s="832"/>
      <c r="C21" s="833"/>
      <c r="D21" s="833"/>
      <c r="E21" s="833"/>
      <c r="F21" s="177"/>
      <c r="G21" s="177"/>
    </row>
    <row r="22" spans="1:7" ht="15" customHeight="1">
      <c r="A22" s="177"/>
      <c r="B22" s="832"/>
      <c r="C22" s="833"/>
      <c r="D22" s="833"/>
      <c r="E22" s="833"/>
      <c r="F22" s="177"/>
      <c r="G22" s="177"/>
    </row>
    <row r="23" spans="1:7" ht="15" customHeight="1">
      <c r="A23" s="177"/>
      <c r="B23" s="832"/>
      <c r="C23" s="833"/>
      <c r="D23" s="833"/>
      <c r="E23" s="833"/>
      <c r="F23" s="177"/>
      <c r="G23" s="177"/>
    </row>
    <row r="24" spans="1:7" ht="15" customHeight="1">
      <c r="A24" s="177"/>
      <c r="B24" s="177"/>
      <c r="C24" s="177"/>
      <c r="D24" s="177"/>
      <c r="E24" s="177"/>
      <c r="F24" s="177"/>
      <c r="G24" s="177"/>
    </row>
    <row r="25" spans="1:7" ht="15" customHeight="1">
      <c r="A25" s="913" t="s">
        <v>33</v>
      </c>
      <c r="B25" s="66" t="s">
        <v>849</v>
      </c>
      <c r="C25" s="831"/>
      <c r="D25" s="831"/>
      <c r="E25" s="831"/>
      <c r="F25" s="177"/>
      <c r="G25" s="177"/>
    </row>
    <row r="26" spans="1:7" ht="15" customHeight="1">
      <c r="A26" s="913"/>
      <c r="B26" s="832"/>
      <c r="C26" s="833"/>
      <c r="D26" s="833"/>
      <c r="E26" s="833"/>
      <c r="F26" s="177"/>
      <c r="G26" s="177"/>
    </row>
    <row r="27" spans="1:7" ht="15" customHeight="1">
      <c r="A27" s="177"/>
      <c r="B27" s="832"/>
      <c r="C27" s="833"/>
      <c r="D27" s="833"/>
      <c r="E27" s="833"/>
      <c r="F27" s="177"/>
      <c r="G27" s="177"/>
    </row>
    <row r="28" spans="1:7" ht="15" customHeight="1">
      <c r="A28" s="177"/>
      <c r="B28" s="832"/>
      <c r="C28" s="833"/>
      <c r="D28" s="833"/>
      <c r="E28" s="833"/>
      <c r="F28" s="177"/>
      <c r="G28" s="177"/>
    </row>
    <row r="29" spans="1:7" ht="15" customHeight="1">
      <c r="A29" s="177"/>
      <c r="B29" s="177"/>
      <c r="C29" s="177"/>
      <c r="D29" s="177"/>
      <c r="E29" s="177"/>
      <c r="F29" s="177"/>
      <c r="G29" s="177"/>
    </row>
    <row r="30" spans="1:7" ht="15" customHeight="1">
      <c r="A30" s="913" t="s">
        <v>675</v>
      </c>
      <c r="B30" s="177"/>
      <c r="C30" s="177"/>
      <c r="D30" s="177"/>
      <c r="E30" s="177"/>
      <c r="F30" s="177"/>
      <c r="G30" s="177"/>
    </row>
    <row r="31" spans="1:7" ht="15" customHeight="1">
      <c r="A31" s="200"/>
      <c r="B31" s="912" t="s">
        <v>620</v>
      </c>
      <c r="C31" s="177"/>
      <c r="D31" s="177"/>
      <c r="E31" s="177"/>
      <c r="F31" s="177"/>
      <c r="G31" s="177"/>
    </row>
    <row r="32" spans="1:7" ht="15" customHeight="1">
      <c r="A32" s="177"/>
      <c r="B32" s="836" t="s">
        <v>656</v>
      </c>
      <c r="C32" s="177"/>
      <c r="D32" s="177"/>
      <c r="E32" s="177"/>
      <c r="F32" s="177"/>
      <c r="G32" s="177"/>
    </row>
    <row r="33" spans="1:7" ht="15" customHeight="1">
      <c r="A33" s="177"/>
      <c r="B33" s="836"/>
      <c r="C33" s="177"/>
      <c r="D33" s="177"/>
      <c r="E33" s="177"/>
      <c r="F33" s="177"/>
      <c r="G33" s="177"/>
    </row>
    <row r="34" spans="1:7" ht="15" customHeight="1">
      <c r="A34" s="177"/>
      <c r="B34" s="836"/>
      <c r="C34" s="177"/>
      <c r="D34" s="177"/>
      <c r="E34" s="177"/>
      <c r="F34" s="177"/>
      <c r="G34" s="177"/>
    </row>
    <row r="35" spans="1:7" ht="15" customHeight="1">
      <c r="A35" s="177"/>
      <c r="B35" s="177"/>
      <c r="C35" s="177"/>
      <c r="D35" s="177"/>
      <c r="E35" s="177"/>
      <c r="F35" s="177"/>
      <c r="G35" s="177"/>
    </row>
  </sheetData>
  <sheetProtection password="CD9E" sheet="1" selectLockedCells="1"/>
  <conditionalFormatting sqref="B14:E14">
    <cfRule type="expression" priority="2" dxfId="0" stopIfTrue="1">
      <formula>B14&lt;&gt;SUM(B15:B17)</formula>
    </cfRule>
  </conditionalFormatting>
  <conditionalFormatting sqref="E14:E17">
    <cfRule type="expression" priority="1" dxfId="0" stopIfTrue="1">
      <formula>E14&lt;&gt;SUM(B14:D14)</formula>
    </cfRule>
  </conditionalFormatting>
  <dataValidations count="1">
    <dataValidation type="list" allowBlank="1" showInputMessage="1" showErrorMessage="1" sqref="B31:B34">
      <formula1>ModelQuest</formula1>
    </dataValidation>
  </dataValidations>
  <hyperlinks>
    <hyperlink ref="A3" location="Cntry!A1" display="Go to country metadata"/>
    <hyperlink ref="A1" location="'List of tables'!A9" display="'List of tables'!A9"/>
  </hyperlinks>
  <printOptions/>
  <pageMargins left="0.75" right="0.75" top="1" bottom="1" header="0.5" footer="0.5"/>
  <pageSetup fitToHeight="1" fitToWidth="1" horizontalDpi="600" verticalDpi="600" orientation="landscape" paperSize="9" scale="83" r:id="rId1"/>
  <headerFooter alignWithMargins="0">
    <oddHeader>&amp;LCDH&amp;C &amp;F&amp;R&amp;A</oddHeader>
    <oddFooter>&amp;CPage 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8">
    <tabColor indexed="41"/>
    <pageSetUpPr fitToPage="1"/>
  </sheetPr>
  <dimension ref="A1:F127"/>
  <sheetViews>
    <sheetView showGridLines="0"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51.8515625" style="23" customWidth="1"/>
    <col min="2" max="5" width="18.140625" style="23" customWidth="1"/>
    <col min="6" max="16384" width="9.140625" style="23" customWidth="1"/>
  </cols>
  <sheetData>
    <row r="1" s="77" customFormat="1" ht="12" customHeight="1">
      <c r="A1" s="18" t="s">
        <v>7</v>
      </c>
    </row>
    <row r="2" s="77" customFormat="1" ht="12" customHeight="1">
      <c r="A2" s="20"/>
    </row>
    <row r="3" s="77" customFormat="1" ht="12" customHeight="1">
      <c r="A3" s="20" t="s">
        <v>8</v>
      </c>
    </row>
    <row r="4" spans="1:6" ht="15" customHeight="1">
      <c r="A4" s="103" t="s">
        <v>335</v>
      </c>
      <c r="B4" s="103"/>
      <c r="C4" s="103"/>
      <c r="D4" s="103"/>
      <c r="E4" s="103"/>
      <c r="F4" s="104"/>
    </row>
    <row r="5" s="138" customFormat="1" ht="15" customHeight="1"/>
    <row r="6" spans="1:6" s="138" customFormat="1" ht="15" customHeight="1">
      <c r="A6" s="177"/>
      <c r="B6" s="177"/>
      <c r="C6" s="177"/>
      <c r="D6" s="177"/>
      <c r="E6" s="177"/>
      <c r="F6" s="177"/>
    </row>
    <row r="7" spans="1:6" ht="15.75">
      <c r="A7" s="106" t="s">
        <v>772</v>
      </c>
      <c r="B7" s="105"/>
      <c r="C7" s="105"/>
      <c r="D7" s="105"/>
      <c r="E7" s="105"/>
      <c r="F7" s="105"/>
    </row>
    <row r="8" spans="1:6" ht="15" customHeight="1">
      <c r="A8" s="107" t="s">
        <v>20</v>
      </c>
      <c r="B8" s="105"/>
      <c r="C8" s="105"/>
      <c r="D8" s="105"/>
      <c r="E8" s="105"/>
      <c r="F8" s="105"/>
    </row>
    <row r="9" spans="1:6" ht="15" customHeight="1">
      <c r="A9" s="105"/>
      <c r="B9" s="178" t="s">
        <v>34</v>
      </c>
      <c r="C9" s="632">
        <v>2009</v>
      </c>
      <c r="D9" s="105"/>
      <c r="E9" s="105"/>
      <c r="F9" s="105"/>
    </row>
    <row r="10" spans="1:6" ht="15" customHeight="1">
      <c r="A10" s="193"/>
      <c r="B10" s="194"/>
      <c r="C10" s="105"/>
      <c r="D10" s="105"/>
      <c r="E10" s="105"/>
      <c r="F10" s="105"/>
    </row>
    <row r="11" spans="1:6" ht="12.75" customHeight="1">
      <c r="A11" s="195"/>
      <c r="B11" s="180"/>
      <c r="C11" s="942"/>
      <c r="D11" s="942"/>
      <c r="E11" s="183"/>
      <c r="F11" s="105"/>
    </row>
    <row r="12" spans="1:6" ht="12.75" customHeight="1">
      <c r="A12" s="196"/>
      <c r="B12" s="184" t="s">
        <v>670</v>
      </c>
      <c r="C12" s="943" t="s">
        <v>123</v>
      </c>
      <c r="D12" s="944" t="s">
        <v>24</v>
      </c>
      <c r="E12" s="186" t="s">
        <v>25</v>
      </c>
      <c r="F12" s="105"/>
    </row>
    <row r="13" spans="1:6" ht="19.5" customHeight="1">
      <c r="A13" s="974" t="s">
        <v>774</v>
      </c>
      <c r="B13" s="718" t="str">
        <f>Cntry!$D$8</f>
        <v>Belgium</v>
      </c>
      <c r="C13" s="945" t="s">
        <v>124</v>
      </c>
      <c r="D13" s="185" t="s">
        <v>52</v>
      </c>
      <c r="E13" s="197"/>
      <c r="F13" s="105"/>
    </row>
    <row r="14" spans="1:6" s="41" customFormat="1" ht="37.5" customHeight="1">
      <c r="A14" s="980" t="str">
        <f>"Mobile Doctorate Holders having returned to or entered "&amp;Cntry!D8&amp;" in the last 10 years (from IMOB1)"</f>
        <v>Mobile Doctorate Holders having returned to or entered Belgium in the last 10 years (from IMOB1)</v>
      </c>
      <c r="B14" s="946">
        <f>IMOB1!B15</f>
        <v>838</v>
      </c>
      <c r="C14" s="947">
        <f>IMOB1!B16</f>
        <v>36</v>
      </c>
      <c r="D14" s="947">
        <f>IMOB1!B17</f>
        <v>0</v>
      </c>
      <c r="E14" s="948">
        <f>IMOB1!B14</f>
        <v>874</v>
      </c>
      <c r="F14" s="187"/>
    </row>
    <row r="15" spans="1:6" s="41" customFormat="1" ht="18.75" customHeight="1">
      <c r="A15" s="963" t="s">
        <v>336</v>
      </c>
      <c r="B15" s="977"/>
      <c r="C15" s="978"/>
      <c r="D15" s="978"/>
      <c r="E15" s="979"/>
      <c r="F15" s="187"/>
    </row>
    <row r="16" spans="1:6" ht="15" customHeight="1">
      <c r="A16" s="949" t="s">
        <v>682</v>
      </c>
      <c r="B16" s="961"/>
      <c r="C16" s="962"/>
      <c r="D16" s="962"/>
      <c r="E16" s="960"/>
      <c r="F16" s="105"/>
    </row>
    <row r="17" spans="1:6" ht="12.75">
      <c r="A17" s="950" t="s">
        <v>64</v>
      </c>
      <c r="B17" s="951"/>
      <c r="C17" s="952"/>
      <c r="D17" s="952"/>
      <c r="E17" s="953"/>
      <c r="F17" s="105"/>
    </row>
    <row r="18" spans="1:6" ht="12.75">
      <c r="A18" s="950" t="s">
        <v>65</v>
      </c>
      <c r="B18" s="951"/>
      <c r="C18" s="952"/>
      <c r="D18" s="952"/>
      <c r="E18" s="953"/>
      <c r="F18" s="105"/>
    </row>
    <row r="19" spans="1:6" ht="12.75">
      <c r="A19" s="950" t="s">
        <v>66</v>
      </c>
      <c r="B19" s="951"/>
      <c r="C19" s="952"/>
      <c r="D19" s="952"/>
      <c r="E19" s="953"/>
      <c r="F19" s="105"/>
    </row>
    <row r="20" spans="1:6" ht="12.75">
      <c r="A20" s="950" t="s">
        <v>67</v>
      </c>
      <c r="B20" s="954"/>
      <c r="C20" s="952"/>
      <c r="D20" s="952"/>
      <c r="E20" s="953"/>
      <c r="F20" s="105"/>
    </row>
    <row r="21" spans="1:6" ht="12.75">
      <c r="A21" s="950" t="s">
        <v>68</v>
      </c>
      <c r="B21" s="954"/>
      <c r="C21" s="952"/>
      <c r="D21" s="952"/>
      <c r="E21" s="953"/>
      <c r="F21" s="105"/>
    </row>
    <row r="22" spans="1:6" ht="12.75">
      <c r="A22" s="955" t="s">
        <v>769</v>
      </c>
      <c r="B22" s="954"/>
      <c r="C22" s="952"/>
      <c r="D22" s="952"/>
      <c r="E22" s="953"/>
      <c r="F22" s="105"/>
    </row>
    <row r="23" spans="1:6" ht="12.75">
      <c r="A23" s="955" t="s">
        <v>69</v>
      </c>
      <c r="B23" s="954"/>
      <c r="C23" s="952"/>
      <c r="D23" s="952"/>
      <c r="E23" s="953"/>
      <c r="F23" s="105"/>
    </row>
    <row r="24" spans="1:6" ht="12.75">
      <c r="A24" s="950" t="s">
        <v>70</v>
      </c>
      <c r="B24" s="954"/>
      <c r="C24" s="952"/>
      <c r="D24" s="952"/>
      <c r="E24" s="953"/>
      <c r="F24" s="105"/>
    </row>
    <row r="25" spans="1:6" ht="12.75">
      <c r="A25" s="950" t="s">
        <v>71</v>
      </c>
      <c r="B25" s="954"/>
      <c r="C25" s="952"/>
      <c r="D25" s="952"/>
      <c r="E25" s="953"/>
      <c r="F25" s="105"/>
    </row>
    <row r="26" spans="1:6" ht="12.75">
      <c r="A26" s="956" t="s">
        <v>72</v>
      </c>
      <c r="B26" s="957"/>
      <c r="C26" s="958"/>
      <c r="D26" s="958"/>
      <c r="E26" s="959"/>
      <c r="F26" s="105"/>
    </row>
    <row r="27" spans="1:6" s="41" customFormat="1" ht="18" customHeight="1">
      <c r="A27" s="964" t="s">
        <v>337</v>
      </c>
      <c r="B27" s="1039"/>
      <c r="C27" s="1040"/>
      <c r="D27" s="1040"/>
      <c r="E27" s="1041"/>
      <c r="F27" s="187"/>
    </row>
    <row r="28" spans="1:6" ht="12.75">
      <c r="A28" s="198" t="s">
        <v>74</v>
      </c>
      <c r="B28" s="630"/>
      <c r="C28" s="630"/>
      <c r="D28" s="630"/>
      <c r="E28" s="630"/>
      <c r="F28" s="105"/>
    </row>
    <row r="29" spans="1:6" ht="12.75">
      <c r="A29" s="198" t="s">
        <v>75</v>
      </c>
      <c r="B29" s="630">
        <v>10</v>
      </c>
      <c r="C29" s="630">
        <v>0</v>
      </c>
      <c r="D29" s="630">
        <v>0</v>
      </c>
      <c r="E29" s="630">
        <v>10</v>
      </c>
      <c r="F29" s="105"/>
    </row>
    <row r="30" spans="1:6" ht="12.75">
      <c r="A30" s="198" t="s">
        <v>76</v>
      </c>
      <c r="B30" s="630">
        <v>22</v>
      </c>
      <c r="C30" s="630">
        <v>0</v>
      </c>
      <c r="D30" s="630">
        <v>0</v>
      </c>
      <c r="E30" s="630">
        <v>22</v>
      </c>
      <c r="F30" s="105"/>
    </row>
    <row r="31" spans="1:6" ht="12.75">
      <c r="A31" s="198" t="s">
        <v>77</v>
      </c>
      <c r="B31" s="630">
        <v>96</v>
      </c>
      <c r="C31" s="630">
        <v>11</v>
      </c>
      <c r="D31" s="630">
        <v>0</v>
      </c>
      <c r="E31" s="630">
        <v>107</v>
      </c>
      <c r="F31" s="105"/>
    </row>
    <row r="32" spans="1:6" ht="12.75">
      <c r="A32" s="198" t="s">
        <v>78</v>
      </c>
      <c r="B32" s="630">
        <v>1</v>
      </c>
      <c r="C32" s="630">
        <v>0</v>
      </c>
      <c r="D32" s="630">
        <v>0</v>
      </c>
      <c r="E32" s="630">
        <v>1</v>
      </c>
      <c r="F32" s="105"/>
    </row>
    <row r="33" spans="1:6" ht="12.75">
      <c r="A33" s="198" t="s">
        <v>79</v>
      </c>
      <c r="B33" s="630">
        <v>33</v>
      </c>
      <c r="C33" s="630">
        <v>4</v>
      </c>
      <c r="D33" s="630">
        <v>0</v>
      </c>
      <c r="E33" s="630">
        <v>37</v>
      </c>
      <c r="F33" s="105"/>
    </row>
    <row r="34" spans="1:6" ht="12.75">
      <c r="A34" s="198" t="s">
        <v>80</v>
      </c>
      <c r="B34" s="630">
        <v>2</v>
      </c>
      <c r="C34" s="630">
        <v>1</v>
      </c>
      <c r="D34" s="630">
        <v>0</v>
      </c>
      <c r="E34" s="630">
        <v>3</v>
      </c>
      <c r="F34" s="105"/>
    </row>
    <row r="35" spans="1:6" ht="12.75">
      <c r="A35" s="198" t="s">
        <v>81</v>
      </c>
      <c r="B35" s="630"/>
      <c r="C35" s="630"/>
      <c r="D35" s="630"/>
      <c r="E35" s="630"/>
      <c r="F35" s="105"/>
    </row>
    <row r="36" spans="1:6" ht="12.75">
      <c r="A36" s="198" t="s">
        <v>82</v>
      </c>
      <c r="B36" s="630"/>
      <c r="C36" s="630"/>
      <c r="D36" s="630"/>
      <c r="E36" s="630"/>
      <c r="F36" s="105"/>
    </row>
    <row r="37" spans="1:6" ht="12.75">
      <c r="A37" s="198" t="s">
        <v>83</v>
      </c>
      <c r="B37" s="630"/>
      <c r="C37" s="630"/>
      <c r="D37" s="630"/>
      <c r="E37" s="630"/>
      <c r="F37" s="105"/>
    </row>
    <row r="38" spans="1:6" ht="12.75">
      <c r="A38" s="198" t="s">
        <v>84</v>
      </c>
      <c r="B38" s="630">
        <v>5</v>
      </c>
      <c r="C38" s="630">
        <v>0</v>
      </c>
      <c r="D38" s="630">
        <v>0</v>
      </c>
      <c r="E38" s="630">
        <v>5</v>
      </c>
      <c r="F38" s="105"/>
    </row>
    <row r="39" spans="1:6" ht="12.75">
      <c r="A39" s="198" t="s">
        <v>85</v>
      </c>
      <c r="B39" s="630"/>
      <c r="C39" s="630"/>
      <c r="D39" s="630"/>
      <c r="E39" s="630"/>
      <c r="F39" s="105"/>
    </row>
    <row r="40" spans="1:6" ht="12.75">
      <c r="A40" s="198" t="s">
        <v>86</v>
      </c>
      <c r="B40" s="630">
        <v>2</v>
      </c>
      <c r="C40" s="630">
        <v>0</v>
      </c>
      <c r="D40" s="630">
        <v>0</v>
      </c>
      <c r="E40" s="630">
        <v>2</v>
      </c>
      <c r="F40" s="105"/>
    </row>
    <row r="41" spans="1:6" ht="12.75">
      <c r="A41" s="198" t="s">
        <v>87</v>
      </c>
      <c r="B41" s="630"/>
      <c r="C41" s="630"/>
      <c r="D41" s="630"/>
      <c r="E41" s="630"/>
      <c r="F41" s="105"/>
    </row>
    <row r="42" spans="1:6" ht="12.75">
      <c r="A42" s="198" t="s">
        <v>88</v>
      </c>
      <c r="B42" s="630">
        <v>103</v>
      </c>
      <c r="C42" s="630">
        <v>4</v>
      </c>
      <c r="D42" s="630">
        <v>0</v>
      </c>
      <c r="E42" s="630">
        <v>107</v>
      </c>
      <c r="F42" s="105"/>
    </row>
    <row r="43" spans="1:6" ht="12.75">
      <c r="A43" s="198" t="s">
        <v>89</v>
      </c>
      <c r="B43" s="630">
        <v>63</v>
      </c>
      <c r="C43" s="630">
        <v>1</v>
      </c>
      <c r="D43" s="630">
        <v>0</v>
      </c>
      <c r="E43" s="630">
        <v>64</v>
      </c>
      <c r="F43" s="105"/>
    </row>
    <row r="44" spans="1:6" ht="12.75">
      <c r="A44" s="198" t="s">
        <v>90</v>
      </c>
      <c r="B44" s="630">
        <v>1</v>
      </c>
      <c r="C44" s="630">
        <v>0</v>
      </c>
      <c r="D44" s="630">
        <v>0</v>
      </c>
      <c r="E44" s="630">
        <v>1</v>
      </c>
      <c r="F44" s="105"/>
    </row>
    <row r="45" spans="1:6" ht="12.75">
      <c r="A45" s="198" t="s">
        <v>91</v>
      </c>
      <c r="B45" s="630">
        <v>2</v>
      </c>
      <c r="C45" s="630">
        <v>0</v>
      </c>
      <c r="D45" s="630">
        <v>0</v>
      </c>
      <c r="E45" s="630">
        <v>2</v>
      </c>
      <c r="F45" s="105"/>
    </row>
    <row r="46" spans="1:6" ht="12.75">
      <c r="A46" s="198" t="s">
        <v>92</v>
      </c>
      <c r="B46" s="630"/>
      <c r="C46" s="630"/>
      <c r="D46" s="630"/>
      <c r="E46" s="630"/>
      <c r="F46" s="105"/>
    </row>
    <row r="47" spans="1:6" ht="12.75">
      <c r="A47" s="198" t="s">
        <v>93</v>
      </c>
      <c r="B47" s="630"/>
      <c r="C47" s="630"/>
      <c r="D47" s="630"/>
      <c r="E47" s="630"/>
      <c r="F47" s="105"/>
    </row>
    <row r="48" spans="1:6" ht="12.75">
      <c r="A48" s="198" t="s">
        <v>94</v>
      </c>
      <c r="B48" s="630">
        <v>3</v>
      </c>
      <c r="C48" s="630">
        <v>1</v>
      </c>
      <c r="D48" s="630">
        <v>0</v>
      </c>
      <c r="E48" s="630">
        <v>4</v>
      </c>
      <c r="F48" s="105"/>
    </row>
    <row r="49" spans="1:6" ht="12.75">
      <c r="A49" s="198" t="s">
        <v>95</v>
      </c>
      <c r="B49" s="630">
        <v>22</v>
      </c>
      <c r="C49" s="630">
        <v>2</v>
      </c>
      <c r="D49" s="630">
        <v>0</v>
      </c>
      <c r="E49" s="630">
        <v>24</v>
      </c>
      <c r="F49" s="105"/>
    </row>
    <row r="50" spans="1:6" ht="12.75">
      <c r="A50" s="198" t="s">
        <v>96</v>
      </c>
      <c r="B50" s="630">
        <v>9</v>
      </c>
      <c r="C50" s="630">
        <v>0</v>
      </c>
      <c r="D50" s="630">
        <v>0</v>
      </c>
      <c r="E50" s="630">
        <v>9</v>
      </c>
      <c r="F50" s="105"/>
    </row>
    <row r="51" spans="1:6" ht="12.75">
      <c r="A51" s="198" t="s">
        <v>97</v>
      </c>
      <c r="B51" s="630"/>
      <c r="C51" s="630"/>
      <c r="D51" s="630"/>
      <c r="E51" s="630"/>
      <c r="F51" s="105"/>
    </row>
    <row r="52" spans="1:6" ht="12.75">
      <c r="A52" s="198" t="s">
        <v>98</v>
      </c>
      <c r="B52" s="630"/>
      <c r="C52" s="630"/>
      <c r="D52" s="630"/>
      <c r="E52" s="630"/>
      <c r="F52" s="105"/>
    </row>
    <row r="53" spans="1:6" ht="12.75">
      <c r="A53" s="198" t="s">
        <v>99</v>
      </c>
      <c r="B53" s="630"/>
      <c r="C53" s="630"/>
      <c r="D53" s="630"/>
      <c r="E53" s="630"/>
      <c r="F53" s="105"/>
    </row>
    <row r="54" spans="1:6" ht="12.75">
      <c r="A54" s="198" t="s">
        <v>100</v>
      </c>
      <c r="B54" s="630">
        <v>3</v>
      </c>
      <c r="C54" s="630">
        <v>1</v>
      </c>
      <c r="D54" s="630">
        <v>0</v>
      </c>
      <c r="E54" s="630">
        <v>4</v>
      </c>
      <c r="F54" s="105"/>
    </row>
    <row r="55" spans="1:6" ht="12.75">
      <c r="A55" s="198" t="s">
        <v>101</v>
      </c>
      <c r="B55" s="630">
        <v>1</v>
      </c>
      <c r="C55" s="630">
        <v>0</v>
      </c>
      <c r="D55" s="630">
        <v>0</v>
      </c>
      <c r="E55" s="630">
        <v>1</v>
      </c>
      <c r="F55" s="105"/>
    </row>
    <row r="56" spans="1:6" ht="12.75">
      <c r="A56" s="198" t="s">
        <v>102</v>
      </c>
      <c r="B56" s="630"/>
      <c r="C56" s="630"/>
      <c r="D56" s="630"/>
      <c r="E56" s="630"/>
      <c r="F56" s="105"/>
    </row>
    <row r="57" spans="1:6" ht="12.75">
      <c r="A57" s="198" t="s">
        <v>103</v>
      </c>
      <c r="B57" s="630"/>
      <c r="C57" s="630"/>
      <c r="D57" s="630"/>
      <c r="E57" s="630"/>
      <c r="F57" s="105"/>
    </row>
    <row r="58" spans="1:6" ht="12.75">
      <c r="A58" s="198" t="s">
        <v>104</v>
      </c>
      <c r="B58" s="630">
        <v>83</v>
      </c>
      <c r="C58" s="630">
        <v>0</v>
      </c>
      <c r="D58" s="630">
        <v>0</v>
      </c>
      <c r="E58" s="630">
        <v>83</v>
      </c>
      <c r="F58" s="105"/>
    </row>
    <row r="59" spans="1:6" ht="12.75">
      <c r="A59" s="198" t="s">
        <v>216</v>
      </c>
      <c r="B59" s="630">
        <v>3</v>
      </c>
      <c r="C59" s="630">
        <v>0</v>
      </c>
      <c r="D59" s="630">
        <v>0</v>
      </c>
      <c r="E59" s="630">
        <v>3</v>
      </c>
      <c r="F59" s="105"/>
    </row>
    <row r="60" spans="1:6" ht="12.75">
      <c r="A60" s="198" t="s">
        <v>105</v>
      </c>
      <c r="B60" s="630">
        <v>1</v>
      </c>
      <c r="C60" s="630">
        <v>0</v>
      </c>
      <c r="D60" s="630">
        <v>0</v>
      </c>
      <c r="E60" s="630">
        <v>1</v>
      </c>
      <c r="F60" s="105"/>
    </row>
    <row r="61" spans="1:6" ht="12.75">
      <c r="A61" s="198" t="s">
        <v>106</v>
      </c>
      <c r="B61" s="630">
        <v>2</v>
      </c>
      <c r="C61" s="630">
        <v>0</v>
      </c>
      <c r="D61" s="630">
        <v>0</v>
      </c>
      <c r="E61" s="630">
        <v>2</v>
      </c>
      <c r="F61" s="105"/>
    </row>
    <row r="62" spans="1:6" ht="12.75">
      <c r="A62" s="198" t="s">
        <v>107</v>
      </c>
      <c r="B62" s="630">
        <v>4</v>
      </c>
      <c r="C62" s="630">
        <v>0</v>
      </c>
      <c r="D62" s="630">
        <v>0</v>
      </c>
      <c r="E62" s="630">
        <v>4</v>
      </c>
      <c r="F62" s="105"/>
    </row>
    <row r="63" spans="1:6" ht="12.75">
      <c r="A63" s="198" t="s">
        <v>108</v>
      </c>
      <c r="B63" s="630"/>
      <c r="C63" s="630"/>
      <c r="D63" s="630"/>
      <c r="E63" s="630"/>
      <c r="F63" s="105"/>
    </row>
    <row r="64" spans="1:6" ht="12.75">
      <c r="A64" s="198" t="s">
        <v>12</v>
      </c>
      <c r="B64" s="630">
        <v>1</v>
      </c>
      <c r="C64" s="630">
        <v>0</v>
      </c>
      <c r="D64" s="630">
        <v>0</v>
      </c>
      <c r="E64" s="630">
        <v>1</v>
      </c>
      <c r="F64" s="105"/>
    </row>
    <row r="65" spans="1:6" ht="12.75">
      <c r="A65" s="198" t="s">
        <v>217</v>
      </c>
      <c r="B65" s="630"/>
      <c r="C65" s="630"/>
      <c r="D65" s="630"/>
      <c r="E65" s="630"/>
      <c r="F65" s="105"/>
    </row>
    <row r="66" spans="1:6" ht="12.75">
      <c r="A66" s="198" t="s">
        <v>109</v>
      </c>
      <c r="B66" s="630"/>
      <c r="C66" s="630"/>
      <c r="D66" s="630"/>
      <c r="E66" s="630"/>
      <c r="F66" s="105"/>
    </row>
    <row r="67" spans="1:6" ht="12.75">
      <c r="A67" s="198" t="s">
        <v>110</v>
      </c>
      <c r="B67" s="630">
        <v>16</v>
      </c>
      <c r="C67" s="630">
        <v>1</v>
      </c>
      <c r="D67" s="630">
        <v>0</v>
      </c>
      <c r="E67" s="630">
        <v>17</v>
      </c>
      <c r="F67" s="105"/>
    </row>
    <row r="68" spans="1:6" ht="12.75">
      <c r="A68" s="198" t="s">
        <v>111</v>
      </c>
      <c r="B68" s="630">
        <v>10</v>
      </c>
      <c r="C68" s="630">
        <v>0</v>
      </c>
      <c r="D68" s="630">
        <v>0</v>
      </c>
      <c r="E68" s="630">
        <v>10</v>
      </c>
      <c r="F68" s="105"/>
    </row>
    <row r="69" spans="1:6" ht="12.75">
      <c r="A69" s="198" t="s">
        <v>112</v>
      </c>
      <c r="B69" s="630">
        <v>25</v>
      </c>
      <c r="C69" s="630">
        <v>1</v>
      </c>
      <c r="D69" s="630">
        <v>0</v>
      </c>
      <c r="E69" s="630">
        <v>26</v>
      </c>
      <c r="F69" s="105"/>
    </row>
    <row r="70" spans="1:6" ht="12.75">
      <c r="A70" s="198" t="s">
        <v>113</v>
      </c>
      <c r="B70" s="630"/>
      <c r="C70" s="630"/>
      <c r="D70" s="630"/>
      <c r="E70" s="630"/>
      <c r="F70" s="105"/>
    </row>
    <row r="71" spans="1:6" ht="12.75">
      <c r="A71" s="198" t="s">
        <v>114</v>
      </c>
      <c r="B71" s="630">
        <v>1</v>
      </c>
      <c r="C71" s="630">
        <v>0</v>
      </c>
      <c r="D71" s="630">
        <v>0</v>
      </c>
      <c r="E71" s="630">
        <v>1</v>
      </c>
      <c r="F71" s="105"/>
    </row>
    <row r="72" spans="1:6" ht="12.75">
      <c r="A72" s="198" t="s">
        <v>115</v>
      </c>
      <c r="B72" s="630">
        <v>1</v>
      </c>
      <c r="C72" s="630">
        <v>0</v>
      </c>
      <c r="D72" s="630">
        <v>0</v>
      </c>
      <c r="E72" s="630">
        <v>1</v>
      </c>
      <c r="F72" s="105"/>
    </row>
    <row r="73" spans="1:6" ht="12.75">
      <c r="A73" s="198" t="s">
        <v>116</v>
      </c>
      <c r="B73" s="630">
        <v>89</v>
      </c>
      <c r="C73" s="630">
        <v>3</v>
      </c>
      <c r="D73" s="630">
        <v>0</v>
      </c>
      <c r="E73" s="630">
        <v>92</v>
      </c>
      <c r="F73" s="105"/>
    </row>
    <row r="74" spans="1:6" ht="12.75">
      <c r="A74" s="198" t="s">
        <v>117</v>
      </c>
      <c r="B74" s="630">
        <v>180</v>
      </c>
      <c r="C74" s="630">
        <v>6</v>
      </c>
      <c r="D74" s="630">
        <v>0</v>
      </c>
      <c r="E74" s="630">
        <v>186</v>
      </c>
      <c r="F74" s="105"/>
    </row>
    <row r="75" spans="1:6" ht="12.75">
      <c r="A75" s="198" t="s">
        <v>364</v>
      </c>
      <c r="B75" s="630">
        <v>1</v>
      </c>
      <c r="C75" s="630">
        <v>0</v>
      </c>
      <c r="D75" s="630">
        <v>0</v>
      </c>
      <c r="E75" s="630">
        <v>1</v>
      </c>
      <c r="F75" s="105"/>
    </row>
    <row r="76" spans="1:6" ht="12.75">
      <c r="A76" s="198" t="s">
        <v>360</v>
      </c>
      <c r="B76" s="630">
        <v>2</v>
      </c>
      <c r="C76" s="630">
        <v>0</v>
      </c>
      <c r="D76" s="630">
        <v>0</v>
      </c>
      <c r="E76" s="630">
        <v>2</v>
      </c>
      <c r="F76" s="105"/>
    </row>
    <row r="77" spans="1:6" ht="12.75">
      <c r="A77" s="198" t="s">
        <v>363</v>
      </c>
      <c r="B77" s="630">
        <v>1</v>
      </c>
      <c r="C77" s="630">
        <v>0</v>
      </c>
      <c r="D77" s="630">
        <v>0</v>
      </c>
      <c r="E77" s="630">
        <v>1</v>
      </c>
      <c r="F77" s="105"/>
    </row>
    <row r="78" spans="1:6" ht="12.75">
      <c r="A78" s="198" t="s">
        <v>398</v>
      </c>
      <c r="B78" s="630">
        <v>1</v>
      </c>
      <c r="C78" s="630">
        <v>0</v>
      </c>
      <c r="D78" s="630">
        <v>0</v>
      </c>
      <c r="E78" s="630">
        <v>1</v>
      </c>
      <c r="F78" s="105"/>
    </row>
    <row r="79" spans="1:6" ht="12.75">
      <c r="A79" s="198" t="s">
        <v>401</v>
      </c>
      <c r="B79" s="630">
        <v>1</v>
      </c>
      <c r="C79" s="630">
        <v>0</v>
      </c>
      <c r="D79" s="630">
        <v>0</v>
      </c>
      <c r="E79" s="630">
        <v>1</v>
      </c>
      <c r="F79" s="105"/>
    </row>
    <row r="80" spans="1:6" ht="12.75">
      <c r="A80" s="198" t="s">
        <v>402</v>
      </c>
      <c r="B80" s="630">
        <v>1</v>
      </c>
      <c r="C80" s="630">
        <v>0</v>
      </c>
      <c r="D80" s="630">
        <v>0</v>
      </c>
      <c r="E80" s="630">
        <v>1</v>
      </c>
      <c r="F80" s="105"/>
    </row>
    <row r="81" spans="1:6" ht="12.75">
      <c r="A81" s="198" t="s">
        <v>838</v>
      </c>
      <c r="B81" s="630">
        <v>1</v>
      </c>
      <c r="C81" s="630">
        <v>0</v>
      </c>
      <c r="D81" s="630">
        <v>0</v>
      </c>
      <c r="E81" s="630">
        <v>1</v>
      </c>
      <c r="F81" s="105"/>
    </row>
    <row r="82" spans="1:6" ht="12.75">
      <c r="A82" s="198" t="s">
        <v>410</v>
      </c>
      <c r="B82" s="630">
        <v>2</v>
      </c>
      <c r="C82" s="630">
        <v>0</v>
      </c>
      <c r="D82" s="630">
        <v>0</v>
      </c>
      <c r="E82" s="630">
        <v>2</v>
      </c>
      <c r="F82" s="105"/>
    </row>
    <row r="83" spans="1:6" ht="12.75">
      <c r="A83" s="198" t="s">
        <v>413</v>
      </c>
      <c r="B83" s="630">
        <v>2</v>
      </c>
      <c r="C83" s="630">
        <v>0</v>
      </c>
      <c r="D83" s="630">
        <v>0</v>
      </c>
      <c r="E83" s="630">
        <v>2</v>
      </c>
      <c r="F83" s="105"/>
    </row>
    <row r="84" spans="1:6" ht="12.75">
      <c r="A84" s="198" t="s">
        <v>426</v>
      </c>
      <c r="B84" s="630">
        <v>1</v>
      </c>
      <c r="C84" s="630">
        <v>0</v>
      </c>
      <c r="D84" s="630">
        <v>0</v>
      </c>
      <c r="E84" s="630">
        <v>1</v>
      </c>
      <c r="F84" s="105"/>
    </row>
    <row r="85" spans="1:6" ht="12.75">
      <c r="A85" s="198" t="s">
        <v>438</v>
      </c>
      <c r="B85" s="630">
        <v>1</v>
      </c>
      <c r="C85" s="630">
        <v>0</v>
      </c>
      <c r="D85" s="630">
        <v>0</v>
      </c>
      <c r="E85" s="630">
        <v>1</v>
      </c>
      <c r="F85" s="105"/>
    </row>
    <row r="86" spans="1:6" ht="12.75">
      <c r="A86" s="198" t="s">
        <v>376</v>
      </c>
      <c r="B86" s="630">
        <v>1</v>
      </c>
      <c r="C86" s="630">
        <v>0</v>
      </c>
      <c r="D86" s="630">
        <v>0</v>
      </c>
      <c r="E86" s="630">
        <v>1</v>
      </c>
      <c r="F86" s="105"/>
    </row>
    <row r="87" spans="1:6" ht="12.75">
      <c r="A87" s="198" t="s">
        <v>839</v>
      </c>
      <c r="B87" s="630">
        <v>2</v>
      </c>
      <c r="C87" s="630">
        <v>0</v>
      </c>
      <c r="D87" s="630">
        <v>0</v>
      </c>
      <c r="E87" s="630">
        <v>2</v>
      </c>
      <c r="F87" s="105"/>
    </row>
    <row r="88" spans="1:6" ht="12.75">
      <c r="A88" s="198" t="s">
        <v>446</v>
      </c>
      <c r="B88" s="630">
        <v>3</v>
      </c>
      <c r="C88" s="630">
        <v>0</v>
      </c>
      <c r="D88" s="630">
        <v>0</v>
      </c>
      <c r="E88" s="630">
        <v>3</v>
      </c>
      <c r="F88" s="105"/>
    </row>
    <row r="89" spans="1:6" ht="12.75">
      <c r="A89" s="198" t="s">
        <v>447</v>
      </c>
      <c r="B89" s="630">
        <v>1</v>
      </c>
      <c r="C89" s="630">
        <v>0</v>
      </c>
      <c r="D89" s="630">
        <v>0</v>
      </c>
      <c r="E89" s="630">
        <v>1</v>
      </c>
      <c r="F89" s="105"/>
    </row>
    <row r="90" spans="1:6" ht="12.75">
      <c r="A90" s="198" t="s">
        <v>471</v>
      </c>
      <c r="B90" s="630">
        <v>1</v>
      </c>
      <c r="C90" s="630">
        <v>0</v>
      </c>
      <c r="D90" s="630">
        <v>0</v>
      </c>
      <c r="E90" s="630">
        <v>1</v>
      </c>
      <c r="F90" s="105"/>
    </row>
    <row r="91" spans="1:6" ht="12.75">
      <c r="A91" s="198" t="s">
        <v>485</v>
      </c>
      <c r="B91" s="630">
        <v>1</v>
      </c>
      <c r="C91" s="630">
        <v>0</v>
      </c>
      <c r="D91" s="630">
        <v>0</v>
      </c>
      <c r="E91" s="630">
        <v>1</v>
      </c>
      <c r="F91" s="105"/>
    </row>
    <row r="92" spans="1:6" ht="12.75">
      <c r="A92" s="198" t="s">
        <v>487</v>
      </c>
      <c r="B92" s="630">
        <v>1</v>
      </c>
      <c r="C92" s="630">
        <v>0</v>
      </c>
      <c r="D92" s="630">
        <v>0</v>
      </c>
      <c r="E92" s="630">
        <v>1</v>
      </c>
      <c r="F92" s="105"/>
    </row>
    <row r="93" spans="1:6" ht="12.75">
      <c r="A93" s="198" t="s">
        <v>494</v>
      </c>
      <c r="B93" s="630">
        <v>1</v>
      </c>
      <c r="C93" s="630">
        <v>0</v>
      </c>
      <c r="D93" s="630">
        <v>0</v>
      </c>
      <c r="E93" s="630">
        <v>1</v>
      </c>
      <c r="F93" s="105"/>
    </row>
    <row r="94" spans="1:6" ht="12.75">
      <c r="A94" s="198" t="s">
        <v>502</v>
      </c>
      <c r="B94" s="630">
        <v>1</v>
      </c>
      <c r="C94" s="630">
        <v>0</v>
      </c>
      <c r="D94" s="630">
        <v>0</v>
      </c>
      <c r="E94" s="630">
        <v>1</v>
      </c>
      <c r="F94" s="105"/>
    </row>
    <row r="95" spans="1:6" ht="12.75">
      <c r="A95" s="198" t="s">
        <v>496</v>
      </c>
      <c r="B95" s="630">
        <v>1</v>
      </c>
      <c r="C95" s="630">
        <v>0</v>
      </c>
      <c r="D95" s="630">
        <v>0</v>
      </c>
      <c r="E95" s="630">
        <v>1</v>
      </c>
      <c r="F95" s="105"/>
    </row>
    <row r="96" spans="1:6" ht="12.75">
      <c r="A96" s="198" t="s">
        <v>508</v>
      </c>
      <c r="B96" s="630">
        <v>1</v>
      </c>
      <c r="C96" s="630">
        <v>0</v>
      </c>
      <c r="D96" s="630">
        <v>0</v>
      </c>
      <c r="E96" s="630">
        <v>1</v>
      </c>
      <c r="F96" s="105"/>
    </row>
    <row r="97" spans="1:6" ht="12.75">
      <c r="A97" s="198" t="s">
        <v>511</v>
      </c>
      <c r="B97" s="630">
        <v>1</v>
      </c>
      <c r="C97" s="630">
        <v>0</v>
      </c>
      <c r="D97" s="630">
        <v>0</v>
      </c>
      <c r="E97" s="630">
        <v>1</v>
      </c>
      <c r="F97" s="105"/>
    </row>
    <row r="98" spans="1:6" ht="12.75">
      <c r="A98" s="198" t="s">
        <v>512</v>
      </c>
      <c r="B98" s="630">
        <v>1</v>
      </c>
      <c r="C98" s="630">
        <v>0</v>
      </c>
      <c r="D98" s="630">
        <v>0</v>
      </c>
      <c r="E98" s="630">
        <v>1</v>
      </c>
      <c r="F98" s="105"/>
    </row>
    <row r="99" spans="1:6" ht="12.75">
      <c r="A99" s="198" t="s">
        <v>523</v>
      </c>
      <c r="B99" s="630">
        <v>1</v>
      </c>
      <c r="C99" s="630">
        <v>0</v>
      </c>
      <c r="D99" s="630">
        <v>0</v>
      </c>
      <c r="E99" s="630">
        <v>1</v>
      </c>
      <c r="F99" s="105"/>
    </row>
    <row r="100" spans="1:6" ht="12.75">
      <c r="A100" s="198" t="s">
        <v>527</v>
      </c>
      <c r="B100" s="630">
        <v>1</v>
      </c>
      <c r="C100" s="630">
        <v>0</v>
      </c>
      <c r="D100" s="630">
        <v>0</v>
      </c>
      <c r="E100" s="630">
        <v>1</v>
      </c>
      <c r="F100" s="105"/>
    </row>
    <row r="101" spans="1:6" ht="12.75">
      <c r="A101" s="198" t="s">
        <v>392</v>
      </c>
      <c r="B101" s="630">
        <v>2</v>
      </c>
      <c r="C101" s="630">
        <v>0</v>
      </c>
      <c r="D101" s="630">
        <v>0</v>
      </c>
      <c r="E101" s="630">
        <v>2</v>
      </c>
      <c r="F101" s="105"/>
    </row>
    <row r="102" spans="1:6" ht="12.75">
      <c r="A102" s="198" t="s">
        <v>531</v>
      </c>
      <c r="B102" s="630">
        <v>2</v>
      </c>
      <c r="C102" s="630">
        <v>0</v>
      </c>
      <c r="D102" s="630">
        <v>0</v>
      </c>
      <c r="E102" s="630">
        <v>2</v>
      </c>
      <c r="F102" s="105"/>
    </row>
    <row r="103" spans="1:6" ht="12.75">
      <c r="A103" s="198" t="s">
        <v>554</v>
      </c>
      <c r="B103" s="630">
        <v>1</v>
      </c>
      <c r="C103" s="630">
        <v>0</v>
      </c>
      <c r="D103" s="630">
        <v>0</v>
      </c>
      <c r="E103" s="630">
        <v>1</v>
      </c>
      <c r="F103" s="105"/>
    </row>
    <row r="104" spans="1:6" ht="12.75">
      <c r="A104" s="198" t="s">
        <v>390</v>
      </c>
      <c r="B104" s="630">
        <v>6</v>
      </c>
      <c r="C104" s="630">
        <v>0</v>
      </c>
      <c r="D104" s="630">
        <v>0</v>
      </c>
      <c r="E104" s="630">
        <v>6</v>
      </c>
      <c r="F104" s="105"/>
    </row>
    <row r="105" spans="1:6" ht="12.75">
      <c r="A105" s="199" t="s">
        <v>338</v>
      </c>
      <c r="B105" s="630">
        <v>1</v>
      </c>
      <c r="C105" s="630">
        <v>0</v>
      </c>
      <c r="D105" s="630">
        <v>0</v>
      </c>
      <c r="E105" s="630">
        <v>1</v>
      </c>
      <c r="F105" s="105"/>
    </row>
    <row r="106" spans="1:6" ht="12.75">
      <c r="A106" s="200"/>
      <c r="B106" s="201"/>
      <c r="C106" s="191"/>
      <c r="D106" s="191"/>
      <c r="E106" s="191"/>
      <c r="F106" s="105"/>
    </row>
    <row r="107" spans="1:6" ht="12.75">
      <c r="A107" s="202" t="s">
        <v>118</v>
      </c>
      <c r="B107" s="201"/>
      <c r="C107" s="191"/>
      <c r="D107" s="191"/>
      <c r="E107" s="191"/>
      <c r="F107" s="105"/>
    </row>
    <row r="108" spans="1:6" ht="24.75" customHeight="1">
      <c r="A108" s="203" t="s">
        <v>119</v>
      </c>
      <c r="B108" s="201"/>
      <c r="C108" s="191"/>
      <c r="D108" s="191"/>
      <c r="E108" s="105"/>
      <c r="F108" s="105"/>
    </row>
    <row r="109" spans="1:6" ht="12.75">
      <c r="A109" s="204" t="s">
        <v>120</v>
      </c>
      <c r="B109" s="201"/>
      <c r="C109" s="191"/>
      <c r="D109" s="191"/>
      <c r="E109" s="105"/>
      <c r="F109" s="105"/>
    </row>
    <row r="110" spans="1:6" ht="12.75">
      <c r="A110" s="205" t="s">
        <v>121</v>
      </c>
      <c r="B110" s="201"/>
      <c r="C110" s="191"/>
      <c r="D110" s="191"/>
      <c r="E110" s="105"/>
      <c r="F110" s="105"/>
    </row>
    <row r="111" spans="1:6" ht="15" customHeight="1">
      <c r="A111" s="105"/>
      <c r="B111" s="105"/>
      <c r="C111" s="105"/>
      <c r="D111" s="105"/>
      <c r="E111" s="105"/>
      <c r="F111" s="105"/>
    </row>
    <row r="112" spans="1:6" ht="15" customHeight="1">
      <c r="A112" s="108" t="s">
        <v>32</v>
      </c>
      <c r="B112" s="66"/>
      <c r="C112" s="67"/>
      <c r="D112" s="67"/>
      <c r="E112" s="67"/>
      <c r="F112" s="105"/>
    </row>
    <row r="113" spans="1:6" ht="15" customHeight="1">
      <c r="A113" s="105"/>
      <c r="B113" s="68"/>
      <c r="C113" s="69"/>
      <c r="D113" s="69"/>
      <c r="E113" s="69"/>
      <c r="F113" s="105"/>
    </row>
    <row r="114" spans="1:6" ht="15" customHeight="1">
      <c r="A114" s="105"/>
      <c r="B114" s="68"/>
      <c r="C114" s="69"/>
      <c r="D114" s="69"/>
      <c r="E114" s="69"/>
      <c r="F114" s="105"/>
    </row>
    <row r="115" spans="1:6" ht="15" customHeight="1">
      <c r="A115" s="105"/>
      <c r="B115" s="68"/>
      <c r="C115" s="69"/>
      <c r="D115" s="69"/>
      <c r="E115" s="69"/>
      <c r="F115" s="105"/>
    </row>
    <row r="116" spans="1:6" ht="15" customHeight="1">
      <c r="A116" s="105"/>
      <c r="B116" s="105"/>
      <c r="C116" s="105"/>
      <c r="D116" s="105"/>
      <c r="E116" s="105"/>
      <c r="F116" s="105"/>
    </row>
    <row r="117" spans="1:6" ht="15" customHeight="1">
      <c r="A117" s="108" t="s">
        <v>33</v>
      </c>
      <c r="B117" s="66" t="s">
        <v>849</v>
      </c>
      <c r="C117" s="67"/>
      <c r="D117" s="67"/>
      <c r="E117" s="67"/>
      <c r="F117" s="105"/>
    </row>
    <row r="118" spans="1:6" ht="15" customHeight="1">
      <c r="A118" s="108"/>
      <c r="B118" s="68"/>
      <c r="C118" s="69"/>
      <c r="D118" s="69"/>
      <c r="E118" s="69"/>
      <c r="F118" s="105"/>
    </row>
    <row r="119" spans="1:6" ht="15" customHeight="1">
      <c r="A119" s="105"/>
      <c r="B119" s="68"/>
      <c r="C119" s="69"/>
      <c r="D119" s="69"/>
      <c r="E119" s="69"/>
      <c r="F119" s="105"/>
    </row>
    <row r="120" spans="1:6" ht="15" customHeight="1">
      <c r="A120" s="105"/>
      <c r="B120" s="68"/>
      <c r="C120" s="69"/>
      <c r="D120" s="69"/>
      <c r="E120" s="69"/>
      <c r="F120" s="105"/>
    </row>
    <row r="121" spans="1:6" ht="15" customHeight="1">
      <c r="A121" s="105"/>
      <c r="B121" s="105"/>
      <c r="C121" s="105"/>
      <c r="D121" s="105"/>
      <c r="E121" s="105"/>
      <c r="F121" s="105"/>
    </row>
    <row r="122" spans="1:6" ht="12.75">
      <c r="A122" s="108" t="s">
        <v>675</v>
      </c>
      <c r="B122" s="722" t="s">
        <v>620</v>
      </c>
      <c r="C122" s="105"/>
      <c r="D122" s="105"/>
      <c r="E122" s="105"/>
      <c r="F122" s="105"/>
    </row>
    <row r="123" spans="1:6" ht="12.75">
      <c r="A123" s="194"/>
      <c r="B123" s="639" t="s">
        <v>656</v>
      </c>
      <c r="C123" s="105"/>
      <c r="D123" s="105"/>
      <c r="E123" s="105"/>
      <c r="F123" s="105"/>
    </row>
    <row r="124" spans="1:6" ht="12.75">
      <c r="A124" s="105"/>
      <c r="B124" s="639"/>
      <c r="C124" s="105"/>
      <c r="D124" s="105"/>
      <c r="E124" s="105"/>
      <c r="F124" s="105"/>
    </row>
    <row r="125" spans="1:6" ht="12.75">
      <c r="A125" s="105"/>
      <c r="B125" s="639"/>
      <c r="C125" s="105"/>
      <c r="D125" s="105"/>
      <c r="E125" s="105"/>
      <c r="F125" s="105"/>
    </row>
    <row r="126" spans="1:6" ht="12.75">
      <c r="A126" s="105"/>
      <c r="B126" s="105"/>
      <c r="C126" s="105"/>
      <c r="D126" s="105"/>
      <c r="E126" s="105"/>
      <c r="F126" s="105"/>
    </row>
    <row r="127" spans="1:6" ht="15" customHeight="1">
      <c r="A127" s="105"/>
      <c r="B127" s="105"/>
      <c r="C127" s="105"/>
      <c r="D127" s="105"/>
      <c r="E127" s="105"/>
      <c r="F127" s="105"/>
    </row>
  </sheetData>
  <sheetProtection password="CD9E" sheet="1" objects="1" scenarios="1"/>
  <conditionalFormatting sqref="E14:E105">
    <cfRule type="expression" priority="4" dxfId="0" stopIfTrue="1">
      <formula>E14&lt;&gt;SUM(D14,C14,B14)</formula>
    </cfRule>
  </conditionalFormatting>
  <dataValidations count="1">
    <dataValidation type="list" allowBlank="1" showInputMessage="1" showErrorMessage="1" sqref="B122:B125">
      <formula1>ModelQuest</formula1>
    </dataValidation>
  </dataValidations>
  <hyperlinks>
    <hyperlink ref="A3" location="Cntry!A1" display="Go to country metadata"/>
    <hyperlink ref="A1" location="'List of tables'!A9" display="'List of tables'!A9"/>
  </hyperlink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42" r:id="rId2"/>
  <headerFooter alignWithMargins="0">
    <oddHeader>&amp;LCDH&amp;C &amp;F&amp;R&amp;A</oddHeader>
    <oddFooter>&amp;CPage &amp;P of &amp;N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9">
    <tabColor indexed="41"/>
    <pageSetUpPr fitToPage="1"/>
  </sheetPr>
  <dimension ref="A1:F43"/>
  <sheetViews>
    <sheetView showGridLines="0"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52.28125" style="23" customWidth="1"/>
    <col min="2" max="5" width="21.28125" style="23" customWidth="1"/>
    <col min="6" max="16384" width="9.140625" style="23" customWidth="1"/>
  </cols>
  <sheetData>
    <row r="1" s="77" customFormat="1" ht="12" customHeight="1">
      <c r="A1" s="18" t="s">
        <v>7</v>
      </c>
    </row>
    <row r="2" s="77" customFormat="1" ht="12" customHeight="1">
      <c r="A2" s="20"/>
    </row>
    <row r="3" s="77" customFormat="1" ht="12" customHeight="1">
      <c r="A3" s="20" t="s">
        <v>8</v>
      </c>
    </row>
    <row r="4" spans="1:6" ht="15" customHeight="1">
      <c r="A4" s="103" t="s">
        <v>335</v>
      </c>
      <c r="B4" s="103"/>
      <c r="C4" s="103"/>
      <c r="D4" s="103"/>
      <c r="E4" s="103"/>
      <c r="F4" s="104"/>
    </row>
    <row r="5" s="138" customFormat="1" ht="15" customHeight="1"/>
    <row r="6" spans="1:6" s="138" customFormat="1" ht="15" customHeight="1">
      <c r="A6" s="177"/>
      <c r="B6" s="177"/>
      <c r="C6" s="177"/>
      <c r="D6" s="177"/>
      <c r="E6" s="177"/>
      <c r="F6" s="177"/>
    </row>
    <row r="7" spans="1:6" ht="15.75">
      <c r="A7" s="106" t="s">
        <v>795</v>
      </c>
      <c r="B7" s="105"/>
      <c r="C7" s="105"/>
      <c r="D7" s="105"/>
      <c r="E7" s="105"/>
      <c r="F7" s="105"/>
    </row>
    <row r="8" spans="1:6" ht="15" customHeight="1">
      <c r="A8" s="107" t="s">
        <v>20</v>
      </c>
      <c r="B8" s="105"/>
      <c r="C8" s="105"/>
      <c r="D8" s="105"/>
      <c r="E8" s="105"/>
      <c r="F8" s="105"/>
    </row>
    <row r="9" spans="1:6" ht="15" customHeight="1">
      <c r="A9" s="105"/>
      <c r="B9" s="178" t="s">
        <v>34</v>
      </c>
      <c r="C9" s="632">
        <v>2009</v>
      </c>
      <c r="D9" s="105"/>
      <c r="E9" s="105"/>
      <c r="F9" s="105"/>
    </row>
    <row r="10" spans="1:6" ht="15" customHeight="1">
      <c r="A10" s="1050"/>
      <c r="B10" s="178"/>
      <c r="C10" s="105"/>
      <c r="D10" s="105"/>
      <c r="E10" s="105"/>
      <c r="F10" s="105"/>
    </row>
    <row r="11" spans="1:6" ht="15" customHeight="1">
      <c r="A11" s="179"/>
      <c r="B11" s="180"/>
      <c r="C11" s="181"/>
      <c r="D11" s="182"/>
      <c r="E11" s="183"/>
      <c r="F11" s="105"/>
    </row>
    <row r="12" spans="1:6" s="129" customFormat="1" ht="15" customHeight="1">
      <c r="A12" s="975" t="s">
        <v>770</v>
      </c>
      <c r="B12" s="184" t="s">
        <v>670</v>
      </c>
      <c r="C12" s="943" t="s">
        <v>123</v>
      </c>
      <c r="D12" s="969" t="s">
        <v>24</v>
      </c>
      <c r="E12" s="970" t="s">
        <v>25</v>
      </c>
      <c r="F12" s="194"/>
    </row>
    <row r="13" spans="1:6" s="129" customFormat="1" ht="21" customHeight="1">
      <c r="A13" s="976" t="s">
        <v>771</v>
      </c>
      <c r="B13" s="721" t="str">
        <f>Cntry!$D$8</f>
        <v>Belgium</v>
      </c>
      <c r="C13" s="945" t="s">
        <v>124</v>
      </c>
      <c r="D13" s="971" t="s">
        <v>52</v>
      </c>
      <c r="E13" s="972"/>
      <c r="F13" s="194"/>
    </row>
    <row r="14" spans="1:6" ht="31.5" customHeight="1">
      <c r="A14" s="980" t="str">
        <f>"Mobile Doctorate Holders having returned to or entered "&amp;Cntry!D8&amp;" in the last 10 years (from IMOB1)"</f>
        <v>Mobile Doctorate Holders having returned to or entered Belgium in the last 10 years (from IMOB1)</v>
      </c>
      <c r="B14" s="965">
        <f>IMOB1!B15</f>
        <v>838</v>
      </c>
      <c r="C14" s="966">
        <f>IMOB1!B16</f>
        <v>36</v>
      </c>
      <c r="D14" s="967">
        <f>IMOB1!B17</f>
        <v>0</v>
      </c>
      <c r="E14" s="968">
        <f>IMOB1!B14</f>
        <v>874</v>
      </c>
      <c r="F14" s="105"/>
    </row>
    <row r="15" spans="1:6" ht="12.75">
      <c r="A15" s="1051" t="s">
        <v>796</v>
      </c>
      <c r="B15" s="630">
        <f>SUM(B16:B21)</f>
        <v>482</v>
      </c>
      <c r="C15" s="630">
        <f>SUM(C16:C21)</f>
        <v>51</v>
      </c>
      <c r="D15" s="630">
        <f>SUM(D16:D21)</f>
        <v>0</v>
      </c>
      <c r="E15" s="630">
        <f>SUM(E16:E21)</f>
        <v>533</v>
      </c>
      <c r="F15" s="105"/>
    </row>
    <row r="16" spans="1:6" ht="12.75">
      <c r="A16" s="973" t="s">
        <v>340</v>
      </c>
      <c r="B16" s="1060">
        <v>25</v>
      </c>
      <c r="C16" s="1060">
        <v>7</v>
      </c>
      <c r="D16" s="630">
        <v>0</v>
      </c>
      <c r="E16" s="1060">
        <v>32</v>
      </c>
      <c r="F16" s="105"/>
    </row>
    <row r="17" spans="1:6" ht="12.75">
      <c r="A17" s="973" t="s">
        <v>341</v>
      </c>
      <c r="B17" s="1060">
        <v>80</v>
      </c>
      <c r="C17" s="1060">
        <v>2</v>
      </c>
      <c r="D17" s="630">
        <v>0</v>
      </c>
      <c r="E17" s="1060">
        <v>82</v>
      </c>
      <c r="F17" s="105"/>
    </row>
    <row r="18" spans="1:6" ht="14.25">
      <c r="A18" s="973" t="s">
        <v>342</v>
      </c>
      <c r="B18" s="1060">
        <v>119</v>
      </c>
      <c r="C18" s="1060">
        <v>19</v>
      </c>
      <c r="D18" s="630">
        <v>0</v>
      </c>
      <c r="E18" s="1060">
        <v>138</v>
      </c>
      <c r="F18" s="105"/>
    </row>
    <row r="19" spans="1:6" ht="14.25">
      <c r="A19" s="973" t="s">
        <v>343</v>
      </c>
      <c r="B19" s="1060">
        <v>93</v>
      </c>
      <c r="C19" s="1060">
        <v>9</v>
      </c>
      <c r="D19" s="630">
        <v>0</v>
      </c>
      <c r="E19" s="1060">
        <v>102</v>
      </c>
      <c r="F19" s="105"/>
    </row>
    <row r="20" spans="1:6" ht="12.75">
      <c r="A20" s="973" t="s">
        <v>344</v>
      </c>
      <c r="B20" s="1060">
        <v>162</v>
      </c>
      <c r="C20" s="1060">
        <v>14</v>
      </c>
      <c r="D20" s="630">
        <v>0</v>
      </c>
      <c r="E20" s="1060">
        <v>176</v>
      </c>
      <c r="F20" s="105"/>
    </row>
    <row r="21" spans="1:6" ht="14.25">
      <c r="A21" s="973" t="s">
        <v>345</v>
      </c>
      <c r="B21" s="1060">
        <v>3</v>
      </c>
      <c r="C21" s="1060">
        <v>0</v>
      </c>
      <c r="D21" s="630">
        <v>0</v>
      </c>
      <c r="E21" s="1060">
        <v>3</v>
      </c>
      <c r="F21" s="105"/>
    </row>
    <row r="22" spans="1:6" ht="12.75">
      <c r="A22" s="1049" t="s">
        <v>355</v>
      </c>
      <c r="B22" s="630">
        <v>0</v>
      </c>
      <c r="C22" s="630">
        <v>0</v>
      </c>
      <c r="D22" s="630">
        <v>0</v>
      </c>
      <c r="E22" s="630">
        <f>SUM(B22:D22)</f>
        <v>0</v>
      </c>
      <c r="F22" s="105"/>
    </row>
    <row r="23" spans="1:6" ht="12.75">
      <c r="A23" s="188" t="s">
        <v>346</v>
      </c>
      <c r="B23" s="189"/>
      <c r="C23" s="189"/>
      <c r="D23" s="189"/>
      <c r="E23" s="189"/>
      <c r="F23" s="105"/>
    </row>
    <row r="24" spans="1:6" ht="12.75">
      <c r="A24" s="190" t="s">
        <v>347</v>
      </c>
      <c r="B24" s="191"/>
      <c r="C24" s="191"/>
      <c r="D24" s="191"/>
      <c r="E24" s="191"/>
      <c r="F24" s="105"/>
    </row>
    <row r="25" spans="1:6" ht="12.75">
      <c r="A25" s="190" t="s">
        <v>348</v>
      </c>
      <c r="B25" s="191"/>
      <c r="C25" s="191"/>
      <c r="D25" s="191"/>
      <c r="E25" s="191"/>
      <c r="F25" s="105"/>
    </row>
    <row r="26" spans="1:6" ht="12.75">
      <c r="A26" s="192"/>
      <c r="B26" s="191"/>
      <c r="C26" s="191"/>
      <c r="D26" s="191"/>
      <c r="E26" s="191"/>
      <c r="F26" s="105"/>
    </row>
    <row r="27" spans="1:6" ht="15" customHeight="1">
      <c r="A27" s="105"/>
      <c r="B27" s="105"/>
      <c r="C27" s="105"/>
      <c r="D27" s="105"/>
      <c r="E27" s="105"/>
      <c r="F27" s="105"/>
    </row>
    <row r="28" spans="1:6" ht="15" customHeight="1">
      <c r="A28" s="108" t="s">
        <v>32</v>
      </c>
      <c r="B28" s="66"/>
      <c r="C28" s="67"/>
      <c r="D28" s="67"/>
      <c r="E28" s="67"/>
      <c r="F28" s="105"/>
    </row>
    <row r="29" spans="1:6" ht="15" customHeight="1">
      <c r="A29" s="105"/>
      <c r="B29" s="68"/>
      <c r="C29" s="69"/>
      <c r="D29" s="69"/>
      <c r="E29" s="69"/>
      <c r="F29" s="105"/>
    </row>
    <row r="30" spans="1:6" ht="15" customHeight="1">
      <c r="A30" s="105"/>
      <c r="B30" s="68"/>
      <c r="C30" s="69"/>
      <c r="D30" s="69"/>
      <c r="E30" s="69"/>
      <c r="F30" s="105"/>
    </row>
    <row r="31" spans="1:6" ht="15" customHeight="1">
      <c r="A31" s="105"/>
      <c r="B31" s="68"/>
      <c r="C31" s="69"/>
      <c r="D31" s="69"/>
      <c r="E31" s="69"/>
      <c r="F31" s="105"/>
    </row>
    <row r="32" spans="1:6" ht="15" customHeight="1">
      <c r="A32" s="105"/>
      <c r="B32" s="105"/>
      <c r="C32" s="105"/>
      <c r="D32" s="105"/>
      <c r="E32" s="105"/>
      <c r="F32" s="105"/>
    </row>
    <row r="33" spans="1:6" ht="15" customHeight="1">
      <c r="A33" s="108" t="s">
        <v>33</v>
      </c>
      <c r="B33" s="66" t="s">
        <v>849</v>
      </c>
      <c r="C33" s="67"/>
      <c r="D33" s="67"/>
      <c r="E33" s="67"/>
      <c r="F33" s="105"/>
    </row>
    <row r="34" spans="1:6" ht="15" customHeight="1">
      <c r="A34" s="108"/>
      <c r="B34" s="68"/>
      <c r="C34" s="69"/>
      <c r="D34" s="69"/>
      <c r="E34" s="69"/>
      <c r="F34" s="105"/>
    </row>
    <row r="35" spans="1:6" ht="15" customHeight="1">
      <c r="A35" s="105"/>
      <c r="B35" s="68"/>
      <c r="C35" s="69"/>
      <c r="D35" s="69"/>
      <c r="E35" s="69"/>
      <c r="F35" s="105"/>
    </row>
    <row r="36" spans="1:6" ht="15" customHeight="1">
      <c r="A36" s="105"/>
      <c r="B36" s="68"/>
      <c r="C36" s="69"/>
      <c r="D36" s="69"/>
      <c r="E36" s="69"/>
      <c r="F36" s="105"/>
    </row>
    <row r="37" spans="1:6" ht="15" customHeight="1">
      <c r="A37" s="105"/>
      <c r="B37" s="105"/>
      <c r="C37" s="105"/>
      <c r="D37" s="105"/>
      <c r="E37" s="105"/>
      <c r="F37" s="105"/>
    </row>
    <row r="38" spans="1:6" ht="12.75">
      <c r="A38" s="108" t="s">
        <v>675</v>
      </c>
      <c r="B38" s="722" t="s">
        <v>620</v>
      </c>
      <c r="C38" s="105"/>
      <c r="D38" s="105"/>
      <c r="E38" s="105"/>
      <c r="F38" s="105"/>
    </row>
    <row r="39" spans="1:6" ht="12.75">
      <c r="A39" s="194"/>
      <c r="B39" s="639" t="s">
        <v>622</v>
      </c>
      <c r="C39" s="105"/>
      <c r="D39" s="105"/>
      <c r="E39" s="105"/>
      <c r="F39" s="105"/>
    </row>
    <row r="40" spans="1:6" ht="12.75">
      <c r="A40" s="105"/>
      <c r="B40" s="639" t="s">
        <v>656</v>
      </c>
      <c r="C40" s="105"/>
      <c r="D40" s="105"/>
      <c r="E40" s="105"/>
      <c r="F40" s="105"/>
    </row>
    <row r="41" spans="1:6" ht="12.75">
      <c r="A41" s="105"/>
      <c r="B41" s="639"/>
      <c r="C41" s="105"/>
      <c r="D41" s="105"/>
      <c r="E41" s="105"/>
      <c r="F41" s="105"/>
    </row>
    <row r="42" spans="1:6" ht="12.75">
      <c r="A42" s="105"/>
      <c r="B42" s="105"/>
      <c r="C42" s="105"/>
      <c r="D42" s="105"/>
      <c r="E42" s="105"/>
      <c r="F42" s="105"/>
    </row>
    <row r="43" spans="1:6" ht="15" customHeight="1">
      <c r="A43" s="105"/>
      <c r="B43" s="105"/>
      <c r="C43" s="105"/>
      <c r="D43" s="105"/>
      <c r="E43" s="105"/>
      <c r="F43" s="105"/>
    </row>
  </sheetData>
  <sheetProtection password="CD9E" sheet="1" selectLockedCells="1"/>
  <conditionalFormatting sqref="B15:E15">
    <cfRule type="expression" priority="1" dxfId="0">
      <formula>B15&lt;&gt;SUM(B16:B21)</formula>
    </cfRule>
  </conditionalFormatting>
  <conditionalFormatting sqref="E15:E22">
    <cfRule type="expression" priority="5" dxfId="0">
      <formula>E15&lt;&gt;SUM(D15,C15,B15)</formula>
    </cfRule>
  </conditionalFormatting>
  <dataValidations count="1">
    <dataValidation type="list" allowBlank="1" showInputMessage="1" showErrorMessage="1" sqref="B38:B41">
      <formula1>ModelQuest</formula1>
    </dataValidation>
  </dataValidations>
  <hyperlinks>
    <hyperlink ref="A3" location="Cntry!A1" display="Go to country metadata"/>
    <hyperlink ref="A1" location="'List of tables'!A9" display="'List of tables'!A9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Header>&amp;LCDH&amp;C &amp;F&amp;R&amp;A</oddHeader>
    <oddFooter>&amp;CPage &amp;P of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4">
    <tabColor indexed="41"/>
    <pageSetUpPr fitToPage="1"/>
  </sheetPr>
  <dimension ref="A1:V38"/>
  <sheetViews>
    <sheetView showGridLines="0" zoomScale="90" zoomScaleNormal="90" zoomScalePageLayoutView="0" workbookViewId="0" topLeftCell="A1">
      <selection activeCell="A2" sqref="A2"/>
    </sheetView>
  </sheetViews>
  <sheetFormatPr defaultColWidth="9.140625" defaultRowHeight="15" customHeight="1"/>
  <cols>
    <col min="1" max="1" width="48.57421875" style="159" customWidth="1"/>
    <col min="2" max="16384" width="9.140625" style="159" customWidth="1"/>
  </cols>
  <sheetData>
    <row r="1" s="790" customFormat="1" ht="12" customHeight="1">
      <c r="A1" s="18" t="s">
        <v>7</v>
      </c>
    </row>
    <row r="2" s="790" customFormat="1" ht="12" customHeight="1">
      <c r="A2" s="20"/>
    </row>
    <row r="3" s="790" customFormat="1" ht="12" customHeight="1">
      <c r="A3" s="20" t="s">
        <v>8</v>
      </c>
    </row>
    <row r="4" spans="1:22" ht="15" customHeight="1">
      <c r="A4" s="177"/>
      <c r="B4" s="919" t="s">
        <v>754</v>
      </c>
      <c r="C4" s="919"/>
      <c r="D4" s="177"/>
      <c r="E4" s="177"/>
      <c r="F4" s="177"/>
      <c r="G4" s="919"/>
      <c r="H4" s="919"/>
      <c r="I4" s="177"/>
      <c r="J4" s="177"/>
      <c r="K4" s="177"/>
      <c r="L4" s="919"/>
      <c r="M4" s="919"/>
      <c r="N4" s="177"/>
      <c r="O4" s="177"/>
      <c r="P4" s="177"/>
      <c r="Q4" s="919"/>
      <c r="R4" s="919"/>
      <c r="S4" s="177"/>
      <c r="T4" s="177"/>
      <c r="U4" s="177"/>
      <c r="V4" s="177"/>
    </row>
    <row r="6" spans="1:22" ht="1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</row>
    <row r="7" spans="1:22" ht="15" customHeight="1">
      <c r="A7" s="918" t="s">
        <v>825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</row>
    <row r="8" spans="1:22" ht="15" customHeight="1">
      <c r="A8" s="917" t="s">
        <v>20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</row>
    <row r="9" spans="1:22" ht="15" customHeight="1">
      <c r="A9" s="177"/>
      <c r="B9" s="916" t="s">
        <v>34</v>
      </c>
      <c r="C9" s="842">
        <v>2009</v>
      </c>
      <c r="D9" s="177"/>
      <c r="E9" s="177"/>
      <c r="F9" s="177"/>
      <c r="G9" s="916"/>
      <c r="H9" s="1042"/>
      <c r="I9" s="177"/>
      <c r="J9" s="177"/>
      <c r="K9" s="177"/>
      <c r="L9" s="916"/>
      <c r="M9" s="1042"/>
      <c r="N9" s="177"/>
      <c r="O9" s="177"/>
      <c r="P9" s="177"/>
      <c r="Q9" s="916"/>
      <c r="R9" s="1042"/>
      <c r="S9" s="177"/>
      <c r="T9" s="177"/>
      <c r="U9" s="177"/>
      <c r="V9" s="177"/>
    </row>
    <row r="10" spans="1:22" ht="15" customHeight="1">
      <c r="A10" s="177"/>
      <c r="B10" s="916"/>
      <c r="C10" s="1042"/>
      <c r="D10" s="177"/>
      <c r="E10" s="177"/>
      <c r="F10" s="177"/>
      <c r="G10" s="916"/>
      <c r="H10" s="1042"/>
      <c r="I10" s="177"/>
      <c r="J10" s="177"/>
      <c r="K10" s="177"/>
      <c r="L10" s="916"/>
      <c r="M10" s="1042"/>
      <c r="N10" s="177"/>
      <c r="O10" s="177"/>
      <c r="P10" s="177"/>
      <c r="Q10" s="916"/>
      <c r="R10" s="1042"/>
      <c r="S10" s="177"/>
      <c r="T10" s="177"/>
      <c r="U10" s="177"/>
      <c r="V10" s="177"/>
    </row>
    <row r="11" spans="1:22" ht="18" customHeight="1">
      <c r="A11" s="926"/>
      <c r="B11" s="930" t="str">
        <f>"Citizens of "&amp;Cntry!D8</f>
        <v>Citizens of Belgium</v>
      </c>
      <c r="C11" s="920"/>
      <c r="D11" s="920"/>
      <c r="E11" s="920"/>
      <c r="F11" s="983"/>
      <c r="G11" s="930" t="s">
        <v>50</v>
      </c>
      <c r="H11" s="920"/>
      <c r="I11" s="920"/>
      <c r="J11" s="920"/>
      <c r="K11" s="983"/>
      <c r="L11" s="984" t="s">
        <v>283</v>
      </c>
      <c r="M11" s="985"/>
      <c r="N11" s="985"/>
      <c r="O11" s="985"/>
      <c r="P11" s="986"/>
      <c r="Q11" s="930" t="s">
        <v>42</v>
      </c>
      <c r="R11" s="920"/>
      <c r="S11" s="920"/>
      <c r="T11" s="920"/>
      <c r="U11" s="983"/>
      <c r="V11" s="177"/>
    </row>
    <row r="12" spans="1:22" s="339" customFormat="1" ht="21" customHeight="1">
      <c r="A12" s="914"/>
      <c r="B12" s="930" t="s">
        <v>759</v>
      </c>
      <c r="C12" s="920"/>
      <c r="D12" s="920"/>
      <c r="E12" s="920"/>
      <c r="F12" s="983"/>
      <c r="G12" s="930" t="s">
        <v>759</v>
      </c>
      <c r="H12" s="920"/>
      <c r="I12" s="920"/>
      <c r="J12" s="920"/>
      <c r="K12" s="983"/>
      <c r="L12" s="984" t="s">
        <v>759</v>
      </c>
      <c r="M12" s="985"/>
      <c r="N12" s="985"/>
      <c r="O12" s="985"/>
      <c r="P12" s="986"/>
      <c r="Q12" s="930" t="s">
        <v>759</v>
      </c>
      <c r="R12" s="920"/>
      <c r="S12" s="920"/>
      <c r="T12" s="920"/>
      <c r="U12" s="983"/>
      <c r="V12" s="200"/>
    </row>
    <row r="13" spans="1:22" s="339" customFormat="1" ht="40.5" customHeight="1">
      <c r="A13" s="998" t="s">
        <v>773</v>
      </c>
      <c r="B13" s="992" t="s">
        <v>756</v>
      </c>
      <c r="C13" s="993" t="s">
        <v>758</v>
      </c>
      <c r="D13" s="993" t="s">
        <v>757</v>
      </c>
      <c r="E13" s="994" t="s">
        <v>24</v>
      </c>
      <c r="F13" s="995" t="s">
        <v>42</v>
      </c>
      <c r="G13" s="992" t="s">
        <v>756</v>
      </c>
      <c r="H13" s="993" t="s">
        <v>758</v>
      </c>
      <c r="I13" s="993" t="s">
        <v>757</v>
      </c>
      <c r="J13" s="994" t="s">
        <v>24</v>
      </c>
      <c r="K13" s="995" t="s">
        <v>42</v>
      </c>
      <c r="L13" s="996" t="s">
        <v>756</v>
      </c>
      <c r="M13" s="924" t="s">
        <v>758</v>
      </c>
      <c r="N13" s="924" t="s">
        <v>757</v>
      </c>
      <c r="O13" s="933" t="s">
        <v>24</v>
      </c>
      <c r="P13" s="997" t="s">
        <v>42</v>
      </c>
      <c r="Q13" s="992" t="s">
        <v>756</v>
      </c>
      <c r="R13" s="993" t="s">
        <v>758</v>
      </c>
      <c r="S13" s="993" t="s">
        <v>757</v>
      </c>
      <c r="T13" s="994" t="s">
        <v>24</v>
      </c>
      <c r="U13" s="995" t="s">
        <v>42</v>
      </c>
      <c r="V13" s="200"/>
    </row>
    <row r="14" spans="1:22" s="922" customFormat="1" ht="38.25" customHeight="1">
      <c r="A14" s="980" t="str">
        <f>"Mobile Doctorate Holders having returned to or entered "&amp;Cntry!D8&amp;" in the last 10 years"</f>
        <v>Mobile Doctorate Holders having returned to or entered Belgium in the last 10 years</v>
      </c>
      <c r="B14" s="1067">
        <v>579</v>
      </c>
      <c r="C14" s="1067">
        <v>243</v>
      </c>
      <c r="D14" s="1067">
        <v>16</v>
      </c>
      <c r="E14" s="1067">
        <v>0</v>
      </c>
      <c r="F14" s="1067">
        <v>838</v>
      </c>
      <c r="G14" s="1067">
        <v>26</v>
      </c>
      <c r="H14" s="1067">
        <v>7</v>
      </c>
      <c r="I14" s="1067">
        <v>2</v>
      </c>
      <c r="J14" s="1067">
        <v>1</v>
      </c>
      <c r="K14" s="1067">
        <v>36</v>
      </c>
      <c r="L14" s="1067">
        <v>0</v>
      </c>
      <c r="M14" s="1067">
        <v>0</v>
      </c>
      <c r="N14" s="1067">
        <v>0</v>
      </c>
      <c r="O14" s="1067">
        <v>0</v>
      </c>
      <c r="P14" s="1067">
        <v>0</v>
      </c>
      <c r="Q14" s="1067">
        <v>605</v>
      </c>
      <c r="R14" s="1067">
        <v>250</v>
      </c>
      <c r="S14" s="1067">
        <v>18</v>
      </c>
      <c r="T14" s="1067">
        <v>1</v>
      </c>
      <c r="U14" s="1067">
        <v>874</v>
      </c>
      <c r="V14" s="921"/>
    </row>
    <row r="15" spans="1:22" s="922" customFormat="1" ht="18" customHeight="1">
      <c r="A15" s="206" t="s">
        <v>824</v>
      </c>
      <c r="B15" s="987"/>
      <c r="C15" s="988"/>
      <c r="D15" s="988"/>
      <c r="E15" s="989"/>
      <c r="F15" s="988"/>
      <c r="G15" s="988"/>
      <c r="H15" s="988"/>
      <c r="I15" s="988"/>
      <c r="J15" s="989"/>
      <c r="K15" s="988"/>
      <c r="L15" s="990"/>
      <c r="M15" s="990"/>
      <c r="N15" s="990"/>
      <c r="O15" s="990"/>
      <c r="P15" s="990"/>
      <c r="Q15" s="988"/>
      <c r="R15" s="988"/>
      <c r="S15" s="988"/>
      <c r="T15" s="989"/>
      <c r="U15" s="991"/>
      <c r="V15" s="921"/>
    </row>
    <row r="16" spans="1:22" s="339" customFormat="1" ht="15" customHeight="1">
      <c r="A16" s="982" t="s">
        <v>309</v>
      </c>
      <c r="B16" s="1060">
        <v>218</v>
      </c>
      <c r="C16" s="1060">
        <v>44</v>
      </c>
      <c r="D16" s="1060">
        <v>0</v>
      </c>
      <c r="E16" s="1060">
        <v>0</v>
      </c>
      <c r="F16" s="1060">
        <v>262</v>
      </c>
      <c r="G16" s="1060">
        <v>9</v>
      </c>
      <c r="H16" s="1060">
        <v>1</v>
      </c>
      <c r="I16" s="1060">
        <v>1</v>
      </c>
      <c r="J16" s="1060">
        <v>1</v>
      </c>
      <c r="K16" s="1060">
        <v>12</v>
      </c>
      <c r="L16" s="630">
        <v>0</v>
      </c>
      <c r="M16" s="630">
        <v>0</v>
      </c>
      <c r="N16" s="630">
        <v>0</v>
      </c>
      <c r="O16" s="630">
        <v>0</v>
      </c>
      <c r="P16" s="630">
        <v>0</v>
      </c>
      <c r="Q16" s="1060">
        <v>227</v>
      </c>
      <c r="R16" s="1060">
        <v>45</v>
      </c>
      <c r="S16" s="1060">
        <v>1</v>
      </c>
      <c r="T16" s="1060">
        <v>1</v>
      </c>
      <c r="U16" s="1060">
        <v>274</v>
      </c>
      <c r="V16" s="200"/>
    </row>
    <row r="17" spans="1:22" s="339" customFormat="1" ht="15" customHeight="1">
      <c r="A17" s="198" t="s">
        <v>310</v>
      </c>
      <c r="B17" s="1060">
        <v>152</v>
      </c>
      <c r="C17" s="1060">
        <v>79</v>
      </c>
      <c r="D17" s="1060">
        <v>5</v>
      </c>
      <c r="E17" s="1060">
        <v>0</v>
      </c>
      <c r="F17" s="1060">
        <v>236</v>
      </c>
      <c r="G17" s="1060">
        <v>8</v>
      </c>
      <c r="H17" s="1060">
        <v>3</v>
      </c>
      <c r="I17" s="1060">
        <v>0</v>
      </c>
      <c r="J17" s="1060">
        <v>0</v>
      </c>
      <c r="K17" s="1060">
        <v>11</v>
      </c>
      <c r="L17" s="630">
        <v>0</v>
      </c>
      <c r="M17" s="630">
        <v>0</v>
      </c>
      <c r="N17" s="630">
        <v>0</v>
      </c>
      <c r="O17" s="630">
        <v>0</v>
      </c>
      <c r="P17" s="630">
        <v>0</v>
      </c>
      <c r="Q17" s="1060">
        <v>160</v>
      </c>
      <c r="R17" s="1060">
        <v>82</v>
      </c>
      <c r="S17" s="1060">
        <v>5</v>
      </c>
      <c r="T17" s="1060">
        <v>0</v>
      </c>
      <c r="U17" s="1060">
        <v>247</v>
      </c>
      <c r="V17" s="200"/>
    </row>
    <row r="18" spans="1:22" s="339" customFormat="1" ht="15" customHeight="1">
      <c r="A18" s="198" t="s">
        <v>755</v>
      </c>
      <c r="B18" s="1060">
        <v>152</v>
      </c>
      <c r="C18" s="1060">
        <v>81</v>
      </c>
      <c r="D18" s="1060">
        <v>9</v>
      </c>
      <c r="E18" s="1060">
        <v>0</v>
      </c>
      <c r="F18" s="1060">
        <v>242</v>
      </c>
      <c r="G18" s="1060">
        <v>5</v>
      </c>
      <c r="H18" s="1060">
        <v>3</v>
      </c>
      <c r="I18" s="1060">
        <v>0</v>
      </c>
      <c r="J18" s="1060">
        <v>0</v>
      </c>
      <c r="K18" s="1060">
        <v>8</v>
      </c>
      <c r="L18" s="630">
        <v>0</v>
      </c>
      <c r="M18" s="630">
        <v>0</v>
      </c>
      <c r="N18" s="630">
        <v>0</v>
      </c>
      <c r="O18" s="630">
        <v>0</v>
      </c>
      <c r="P18" s="630">
        <v>0</v>
      </c>
      <c r="Q18" s="1060">
        <v>157</v>
      </c>
      <c r="R18" s="1060">
        <v>84</v>
      </c>
      <c r="S18" s="1060">
        <v>9</v>
      </c>
      <c r="T18" s="1060">
        <v>0</v>
      </c>
      <c r="U18" s="1060">
        <v>250</v>
      </c>
      <c r="V18" s="200"/>
    </row>
    <row r="19" spans="1:22" s="339" customFormat="1" ht="15" customHeight="1">
      <c r="A19" s="198" t="s">
        <v>311</v>
      </c>
      <c r="B19" s="1060">
        <v>37</v>
      </c>
      <c r="C19" s="1060">
        <v>32</v>
      </c>
      <c r="D19" s="1060">
        <v>1</v>
      </c>
      <c r="E19" s="1060">
        <v>0</v>
      </c>
      <c r="F19" s="1060">
        <v>70</v>
      </c>
      <c r="G19" s="1060">
        <v>3</v>
      </c>
      <c r="H19" s="1060">
        <v>0</v>
      </c>
      <c r="I19" s="1060">
        <v>0</v>
      </c>
      <c r="J19" s="1060">
        <v>0</v>
      </c>
      <c r="K19" s="1060">
        <v>3</v>
      </c>
      <c r="L19" s="630">
        <v>0</v>
      </c>
      <c r="M19" s="630">
        <v>0</v>
      </c>
      <c r="N19" s="630">
        <v>0</v>
      </c>
      <c r="O19" s="630">
        <v>0</v>
      </c>
      <c r="P19" s="630">
        <v>0</v>
      </c>
      <c r="Q19" s="1060">
        <v>40</v>
      </c>
      <c r="R19" s="1060">
        <v>32</v>
      </c>
      <c r="S19" s="1060">
        <v>1</v>
      </c>
      <c r="T19" s="1060">
        <v>0</v>
      </c>
      <c r="U19" s="1060">
        <v>73</v>
      </c>
      <c r="V19" s="200"/>
    </row>
    <row r="20" spans="1:22" s="339" customFormat="1" ht="15" customHeight="1">
      <c r="A20" s="981" t="s">
        <v>312</v>
      </c>
      <c r="B20" s="1060">
        <v>20</v>
      </c>
      <c r="C20" s="1060">
        <v>7</v>
      </c>
      <c r="D20" s="1060">
        <v>1</v>
      </c>
      <c r="E20" s="1060">
        <v>0</v>
      </c>
      <c r="F20" s="1060">
        <v>28</v>
      </c>
      <c r="G20" s="1060">
        <v>1</v>
      </c>
      <c r="H20" s="1060">
        <v>0</v>
      </c>
      <c r="I20" s="1060">
        <v>1</v>
      </c>
      <c r="J20" s="1060">
        <v>0</v>
      </c>
      <c r="K20" s="1060">
        <v>2</v>
      </c>
      <c r="L20" s="630">
        <v>0</v>
      </c>
      <c r="M20" s="630">
        <v>0</v>
      </c>
      <c r="N20" s="630">
        <v>0</v>
      </c>
      <c r="O20" s="630">
        <v>0</v>
      </c>
      <c r="P20" s="630">
        <v>0</v>
      </c>
      <c r="Q20" s="1060">
        <v>21</v>
      </c>
      <c r="R20" s="1060">
        <v>7</v>
      </c>
      <c r="S20" s="1060">
        <v>2</v>
      </c>
      <c r="T20" s="1060">
        <v>0</v>
      </c>
      <c r="U20" s="1060">
        <v>30</v>
      </c>
      <c r="V20" s="200"/>
    </row>
    <row r="21" spans="1:22" ht="15" customHeight="1">
      <c r="A21" s="177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</row>
    <row r="22" spans="1:22" ht="15" customHeight="1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</row>
    <row r="23" spans="1:22" ht="15" customHeight="1">
      <c r="A23" s="913" t="s">
        <v>32</v>
      </c>
      <c r="B23" s="1065" t="s">
        <v>858</v>
      </c>
      <c r="C23" s="831"/>
      <c r="D23" s="831"/>
      <c r="E23" s="831"/>
      <c r="F23" s="831"/>
      <c r="G23" s="830"/>
      <c r="H23" s="831"/>
      <c r="I23" s="831"/>
      <c r="J23" s="831"/>
      <c r="K23" s="831"/>
      <c r="L23" s="830"/>
      <c r="M23" s="831"/>
      <c r="N23" s="831"/>
      <c r="O23" s="831"/>
      <c r="P23" s="831"/>
      <c r="Q23" s="830"/>
      <c r="R23" s="831"/>
      <c r="S23" s="831"/>
      <c r="T23" s="831"/>
      <c r="U23" s="831"/>
      <c r="V23" s="177"/>
    </row>
    <row r="24" spans="1:22" ht="15" customHeight="1">
      <c r="A24" s="177"/>
      <c r="B24" s="832"/>
      <c r="C24" s="833"/>
      <c r="D24" s="833"/>
      <c r="E24" s="833"/>
      <c r="F24" s="833"/>
      <c r="G24" s="832"/>
      <c r="H24" s="833"/>
      <c r="I24" s="833"/>
      <c r="J24" s="833"/>
      <c r="K24" s="833"/>
      <c r="L24" s="832"/>
      <c r="M24" s="833"/>
      <c r="N24" s="833"/>
      <c r="O24" s="833"/>
      <c r="P24" s="833"/>
      <c r="Q24" s="832"/>
      <c r="R24" s="833"/>
      <c r="S24" s="833"/>
      <c r="T24" s="833"/>
      <c r="U24" s="833"/>
      <c r="V24" s="177"/>
    </row>
    <row r="25" spans="1:22" ht="15" customHeight="1">
      <c r="A25" s="177"/>
      <c r="B25" s="832"/>
      <c r="C25" s="833"/>
      <c r="D25" s="833"/>
      <c r="E25" s="833"/>
      <c r="F25" s="833"/>
      <c r="G25" s="832"/>
      <c r="H25" s="833"/>
      <c r="I25" s="833"/>
      <c r="J25" s="833"/>
      <c r="K25" s="833"/>
      <c r="L25" s="832"/>
      <c r="M25" s="833"/>
      <c r="N25" s="833"/>
      <c r="O25" s="833"/>
      <c r="P25" s="833"/>
      <c r="Q25" s="832"/>
      <c r="R25" s="833"/>
      <c r="S25" s="833"/>
      <c r="T25" s="833"/>
      <c r="U25" s="833"/>
      <c r="V25" s="177"/>
    </row>
    <row r="26" spans="1:22" ht="15" customHeight="1">
      <c r="A26" s="177"/>
      <c r="B26" s="832"/>
      <c r="C26" s="833"/>
      <c r="D26" s="833"/>
      <c r="E26" s="833"/>
      <c r="F26" s="833"/>
      <c r="G26" s="832"/>
      <c r="H26" s="833"/>
      <c r="I26" s="833"/>
      <c r="J26" s="833"/>
      <c r="K26" s="833"/>
      <c r="L26" s="832"/>
      <c r="M26" s="833"/>
      <c r="N26" s="833"/>
      <c r="O26" s="833"/>
      <c r="P26" s="833"/>
      <c r="Q26" s="832"/>
      <c r="R26" s="833"/>
      <c r="S26" s="833"/>
      <c r="T26" s="833"/>
      <c r="U26" s="833"/>
      <c r="V26" s="177"/>
    </row>
    <row r="27" spans="1:22" ht="15" customHeight="1">
      <c r="A27" s="177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</row>
    <row r="28" spans="1:22" ht="15" customHeight="1">
      <c r="A28" s="913" t="s">
        <v>33</v>
      </c>
      <c r="B28" s="66" t="s">
        <v>849</v>
      </c>
      <c r="C28" s="831"/>
      <c r="D28" s="831"/>
      <c r="E28" s="831"/>
      <c r="F28" s="831"/>
      <c r="G28" s="830"/>
      <c r="H28" s="831"/>
      <c r="I28" s="831"/>
      <c r="J28" s="831"/>
      <c r="K28" s="831"/>
      <c r="L28" s="830"/>
      <c r="M28" s="831"/>
      <c r="N28" s="831"/>
      <c r="O28" s="831"/>
      <c r="P28" s="831"/>
      <c r="Q28" s="830"/>
      <c r="R28" s="831"/>
      <c r="S28" s="831"/>
      <c r="T28" s="831"/>
      <c r="U28" s="831"/>
      <c r="V28" s="177"/>
    </row>
    <row r="29" spans="1:22" ht="15" customHeight="1">
      <c r="A29" s="913"/>
      <c r="B29" s="832"/>
      <c r="C29" s="833"/>
      <c r="D29" s="833"/>
      <c r="E29" s="833"/>
      <c r="F29" s="833"/>
      <c r="G29" s="832"/>
      <c r="H29" s="833"/>
      <c r="I29" s="833"/>
      <c r="J29" s="833"/>
      <c r="K29" s="833"/>
      <c r="L29" s="832"/>
      <c r="M29" s="833"/>
      <c r="N29" s="833"/>
      <c r="O29" s="833"/>
      <c r="P29" s="833"/>
      <c r="Q29" s="832"/>
      <c r="R29" s="833"/>
      <c r="S29" s="833"/>
      <c r="T29" s="833"/>
      <c r="U29" s="833"/>
      <c r="V29" s="177"/>
    </row>
    <row r="30" spans="1:22" ht="15" customHeight="1">
      <c r="A30" s="177"/>
      <c r="B30" s="832"/>
      <c r="C30" s="833"/>
      <c r="D30" s="833"/>
      <c r="E30" s="833"/>
      <c r="F30" s="833"/>
      <c r="G30" s="832"/>
      <c r="H30" s="833"/>
      <c r="I30" s="833"/>
      <c r="J30" s="833"/>
      <c r="K30" s="833"/>
      <c r="L30" s="832"/>
      <c r="M30" s="833"/>
      <c r="N30" s="833"/>
      <c r="O30" s="833"/>
      <c r="P30" s="833"/>
      <c r="Q30" s="832"/>
      <c r="R30" s="833"/>
      <c r="S30" s="833"/>
      <c r="T30" s="833"/>
      <c r="U30" s="833"/>
      <c r="V30" s="177"/>
    </row>
    <row r="31" spans="1:22" ht="15" customHeight="1">
      <c r="A31" s="177"/>
      <c r="B31" s="832"/>
      <c r="C31" s="833"/>
      <c r="D31" s="833"/>
      <c r="E31" s="833"/>
      <c r="F31" s="833"/>
      <c r="G31" s="832"/>
      <c r="H31" s="833"/>
      <c r="I31" s="833"/>
      <c r="J31" s="833"/>
      <c r="K31" s="833"/>
      <c r="L31" s="832"/>
      <c r="M31" s="833"/>
      <c r="N31" s="833"/>
      <c r="O31" s="833"/>
      <c r="P31" s="833"/>
      <c r="Q31" s="832"/>
      <c r="R31" s="833"/>
      <c r="S31" s="833"/>
      <c r="T31" s="833"/>
      <c r="U31" s="833"/>
      <c r="V31" s="177"/>
    </row>
    <row r="32" spans="1:22" ht="1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</row>
    <row r="33" spans="1:22" ht="15" customHeight="1">
      <c r="A33" s="913" t="s">
        <v>675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</row>
    <row r="34" spans="1:22" ht="15" customHeight="1">
      <c r="A34" s="200"/>
      <c r="B34" s="912" t="s">
        <v>620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</row>
    <row r="35" spans="1:22" ht="15" customHeight="1">
      <c r="A35" s="177"/>
      <c r="B35" s="836" t="s">
        <v>656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</row>
    <row r="36" spans="1:22" ht="15" customHeight="1">
      <c r="A36" s="177"/>
      <c r="B36" s="836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</row>
    <row r="37" spans="1:22" ht="15" customHeight="1">
      <c r="A37" s="177"/>
      <c r="B37" s="836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</row>
    <row r="38" spans="1:22" ht="15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</row>
  </sheetData>
  <sheetProtection password="CD9E" sheet="1" selectLockedCells="1"/>
  <conditionalFormatting sqref="F14:F20 K14:K20 P14:P20 U14:U20">
    <cfRule type="expression" priority="2" dxfId="0" stopIfTrue="1">
      <formula>F14&lt;&gt;SUM(B14:E14)</formula>
    </cfRule>
  </conditionalFormatting>
  <conditionalFormatting sqref="B14:U14">
    <cfRule type="expression" priority="1" dxfId="0" stopIfTrue="1">
      <formula>B14&lt;&gt;SUM(B16:B20)</formula>
    </cfRule>
  </conditionalFormatting>
  <dataValidations count="1">
    <dataValidation type="list" allowBlank="1" showInputMessage="1" showErrorMessage="1" sqref="B34:B37">
      <formula1>ModelQuest</formula1>
    </dataValidation>
  </dataValidations>
  <hyperlinks>
    <hyperlink ref="A3" location="Cntry!A1" display="Go to country metadata"/>
    <hyperlink ref="A1" location="'List of tables'!A9" display="'List of tables'!A9"/>
  </hyperlinks>
  <printOptions/>
  <pageMargins left="0.75" right="0.75" top="1" bottom="1" header="0.5" footer="0.5"/>
  <pageSetup fitToHeight="1" fitToWidth="1" horizontalDpi="600" verticalDpi="600" orientation="landscape" paperSize="9" scale="55" r:id="rId1"/>
  <headerFooter alignWithMargins="0">
    <oddHeader>&amp;LCDH&amp;C &amp;F&amp;R&amp;A</oddHeader>
    <oddFooter>&amp;CPage 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0">
    <tabColor theme="8" tint="0.39998000860214233"/>
    <pageSetUpPr fitToPage="1"/>
  </sheetPr>
  <dimension ref="A1:S121"/>
  <sheetViews>
    <sheetView showGridLines="0" zoomScale="90" zoomScaleNormal="90" zoomScalePageLayoutView="0" workbookViewId="0" topLeftCell="A1">
      <selection activeCell="A2" sqref="A2"/>
    </sheetView>
  </sheetViews>
  <sheetFormatPr defaultColWidth="9.140625" defaultRowHeight="15" customHeight="1"/>
  <cols>
    <col min="1" max="1" width="44.57421875" style="159" customWidth="1"/>
    <col min="2" max="5" width="20.7109375" style="159" customWidth="1"/>
    <col min="6" max="16384" width="9.140625" style="159" customWidth="1"/>
  </cols>
  <sheetData>
    <row r="1" s="77" customFormat="1" ht="12" customHeight="1">
      <c r="A1" s="18" t="s">
        <v>7</v>
      </c>
    </row>
    <row r="2" s="77" customFormat="1" ht="12" customHeight="1">
      <c r="A2" s="20"/>
    </row>
    <row r="3" s="77" customFormat="1" ht="12" customHeight="1">
      <c r="A3" s="20" t="s">
        <v>8</v>
      </c>
    </row>
    <row r="4" spans="1:6" s="23" customFormat="1" ht="15" customHeight="1">
      <c r="A4" s="109" t="s">
        <v>349</v>
      </c>
      <c r="B4" s="109"/>
      <c r="C4" s="109"/>
      <c r="D4" s="109"/>
      <c r="E4" s="109"/>
      <c r="F4" s="109"/>
    </row>
    <row r="5" s="138" customFormat="1" ht="15" customHeight="1"/>
    <row r="6" spans="1:6" s="138" customFormat="1" ht="15" customHeight="1">
      <c r="A6" s="139"/>
      <c r="B6" s="139"/>
      <c r="C6" s="139"/>
      <c r="D6" s="139"/>
      <c r="E6" s="139"/>
      <c r="F6" s="139"/>
    </row>
    <row r="7" spans="1:6" ht="15" customHeight="1">
      <c r="A7" s="110" t="s">
        <v>826</v>
      </c>
      <c r="B7" s="139"/>
      <c r="C7" s="139"/>
      <c r="D7" s="139"/>
      <c r="E7" s="139"/>
      <c r="F7" s="139"/>
    </row>
    <row r="8" spans="1:6" ht="15" customHeight="1">
      <c r="A8" s="111" t="s">
        <v>20</v>
      </c>
      <c r="B8" s="113"/>
      <c r="C8" s="113"/>
      <c r="D8" s="113"/>
      <c r="E8" s="113"/>
      <c r="F8" s="139"/>
    </row>
    <row r="9" spans="1:6" ht="15" customHeight="1">
      <c r="A9" s="113"/>
      <c r="B9" s="140" t="s">
        <v>34</v>
      </c>
      <c r="C9" s="634">
        <v>2009</v>
      </c>
      <c r="D9" s="141"/>
      <c r="E9" s="113"/>
      <c r="F9" s="139"/>
    </row>
    <row r="10" spans="1:6" ht="15" customHeight="1">
      <c r="A10" s="142"/>
      <c r="B10" s="139"/>
      <c r="C10" s="139"/>
      <c r="D10" s="139"/>
      <c r="E10" s="139"/>
      <c r="F10" s="139"/>
    </row>
    <row r="11" spans="1:6" ht="15" customHeight="1">
      <c r="A11" s="143"/>
      <c r="B11" s="139"/>
      <c r="C11" s="139"/>
      <c r="D11" s="139"/>
      <c r="E11" s="139"/>
      <c r="F11" s="139"/>
    </row>
    <row r="12" spans="1:6" ht="15" customHeight="1">
      <c r="A12" s="172"/>
      <c r="B12" s="145" t="s">
        <v>350</v>
      </c>
      <c r="C12" s="146" t="s">
        <v>50</v>
      </c>
      <c r="D12" s="147" t="s">
        <v>24</v>
      </c>
      <c r="E12" s="148" t="s">
        <v>42</v>
      </c>
      <c r="F12" s="139"/>
    </row>
    <row r="13" spans="1:6" ht="15" customHeight="1">
      <c r="A13" s="173"/>
      <c r="B13" s="150" t="str">
        <f>Cntry!D8</f>
        <v>Belgium</v>
      </c>
      <c r="C13" s="151"/>
      <c r="D13" s="152" t="s">
        <v>52</v>
      </c>
      <c r="E13" s="153"/>
      <c r="F13" s="139"/>
    </row>
    <row r="14" spans="1:6" ht="18.75" customHeight="1">
      <c r="A14" s="752" t="s">
        <v>31</v>
      </c>
      <c r="B14" s="630">
        <v>4567</v>
      </c>
      <c r="C14" s="630">
        <v>198</v>
      </c>
      <c r="D14" s="630">
        <v>13</v>
      </c>
      <c r="E14" s="630">
        <v>4778</v>
      </c>
      <c r="F14" s="139"/>
    </row>
    <row r="15" spans="1:6" ht="25.5">
      <c r="A15" s="174" t="str">
        <f>"of which:
   No intention to move out of "&amp;Cntry!D8</f>
        <v>of which:
   No intention to move out of Belgium</v>
      </c>
      <c r="B15" s="630">
        <v>3759</v>
      </c>
      <c r="C15" s="630">
        <v>138</v>
      </c>
      <c r="D15" s="630">
        <v>8</v>
      </c>
      <c r="E15" s="630">
        <v>3905</v>
      </c>
      <c r="F15" s="139"/>
    </row>
    <row r="16" spans="1:6" ht="15" customHeight="1">
      <c r="A16" s="175" t="str">
        <f>"Intention to move out of "&amp;Cntry!D8</f>
        <v>Intention to move out of Belgium</v>
      </c>
      <c r="B16" s="630">
        <v>253</v>
      </c>
      <c r="C16" s="630">
        <v>27</v>
      </c>
      <c r="D16" s="630">
        <v>0</v>
      </c>
      <c r="E16" s="630">
        <v>280</v>
      </c>
      <c r="F16" s="139"/>
    </row>
    <row r="17" spans="1:6" ht="15" customHeight="1">
      <c r="A17" s="176" t="s">
        <v>351</v>
      </c>
      <c r="B17" s="630">
        <v>555</v>
      </c>
      <c r="C17" s="630">
        <v>33</v>
      </c>
      <c r="D17" s="630">
        <v>5</v>
      </c>
      <c r="E17" s="630">
        <v>593</v>
      </c>
      <c r="F17" s="139"/>
    </row>
    <row r="18" spans="1:6" ht="15" customHeight="1">
      <c r="A18" s="999" t="s">
        <v>352</v>
      </c>
      <c r="B18" s="1000"/>
      <c r="C18" s="1001"/>
      <c r="D18" s="1002"/>
      <c r="E18" s="1003"/>
      <c r="F18" s="139"/>
    </row>
    <row r="19" spans="1:6" ht="15" customHeight="1">
      <c r="A19" s="1004" t="s">
        <v>683</v>
      </c>
      <c r="B19" s="1005"/>
      <c r="C19" s="1006"/>
      <c r="D19" s="1007"/>
      <c r="E19" s="1008"/>
      <c r="F19" s="139"/>
    </row>
    <row r="20" spans="1:6" ht="15" customHeight="1">
      <c r="A20" s="1009" t="s">
        <v>64</v>
      </c>
      <c r="B20" s="1010"/>
      <c r="C20" s="1011"/>
      <c r="D20" s="1012"/>
      <c r="E20" s="1013"/>
      <c r="F20" s="139"/>
    </row>
    <row r="21" spans="1:6" ht="15" customHeight="1">
      <c r="A21" s="1009" t="s">
        <v>65</v>
      </c>
      <c r="B21" s="1010"/>
      <c r="C21" s="1011"/>
      <c r="D21" s="1012"/>
      <c r="E21" s="1013"/>
      <c r="F21" s="139"/>
    </row>
    <row r="22" spans="1:6" ht="15" customHeight="1">
      <c r="A22" s="1009" t="s">
        <v>66</v>
      </c>
      <c r="B22" s="1010"/>
      <c r="C22" s="1011"/>
      <c r="D22" s="1012"/>
      <c r="E22" s="1013"/>
      <c r="F22" s="139"/>
    </row>
    <row r="23" spans="1:6" ht="15" customHeight="1">
      <c r="A23" s="1009" t="s">
        <v>67</v>
      </c>
      <c r="B23" s="1014"/>
      <c r="C23" s="1015"/>
      <c r="D23" s="1016"/>
      <c r="E23" s="1017"/>
      <c r="F23" s="139"/>
    </row>
    <row r="24" spans="1:6" ht="15" customHeight="1">
      <c r="A24" s="1009" t="s">
        <v>68</v>
      </c>
      <c r="B24" s="1014"/>
      <c r="C24" s="1015"/>
      <c r="D24" s="1016"/>
      <c r="E24" s="1017"/>
      <c r="F24" s="139"/>
    </row>
    <row r="25" spans="1:6" ht="15" customHeight="1">
      <c r="A25" s="1018" t="s">
        <v>769</v>
      </c>
      <c r="B25" s="1014"/>
      <c r="C25" s="1015"/>
      <c r="D25" s="1016"/>
      <c r="E25" s="1017"/>
      <c r="F25" s="139"/>
    </row>
    <row r="26" spans="1:6" ht="15" customHeight="1">
      <c r="A26" s="1018" t="s">
        <v>69</v>
      </c>
      <c r="B26" s="1014"/>
      <c r="C26" s="1015"/>
      <c r="D26" s="1016"/>
      <c r="E26" s="1017"/>
      <c r="F26" s="139"/>
    </row>
    <row r="27" spans="1:6" ht="15" customHeight="1">
      <c r="A27" s="1009" t="s">
        <v>70</v>
      </c>
      <c r="B27" s="1014"/>
      <c r="C27" s="1015"/>
      <c r="D27" s="1016"/>
      <c r="E27" s="1017"/>
      <c r="F27" s="139"/>
    </row>
    <row r="28" spans="1:6" ht="15" customHeight="1">
      <c r="A28" s="1009" t="s">
        <v>71</v>
      </c>
      <c r="B28" s="1014"/>
      <c r="C28" s="1015"/>
      <c r="D28" s="1016"/>
      <c r="E28" s="1017"/>
      <c r="F28" s="139"/>
    </row>
    <row r="29" spans="1:6" ht="15" customHeight="1">
      <c r="A29" s="1019" t="s">
        <v>72</v>
      </c>
      <c r="B29" s="1020"/>
      <c r="C29" s="1021"/>
      <c r="D29" s="1022"/>
      <c r="E29" s="1023"/>
      <c r="F29" s="139"/>
    </row>
    <row r="30" spans="1:6" ht="15" customHeight="1">
      <c r="A30" s="161" t="s">
        <v>353</v>
      </c>
      <c r="B30" s="630"/>
      <c r="C30" s="630"/>
      <c r="D30" s="630"/>
      <c r="E30" s="630"/>
      <c r="F30" s="139"/>
    </row>
    <row r="31" spans="1:6" ht="15" customHeight="1">
      <c r="A31" s="162" t="s">
        <v>74</v>
      </c>
      <c r="B31" s="1086">
        <v>1</v>
      </c>
      <c r="C31" s="1086">
        <v>0</v>
      </c>
      <c r="D31" s="1086">
        <v>0</v>
      </c>
      <c r="E31" s="1086">
        <v>1</v>
      </c>
      <c r="F31" s="139"/>
    </row>
    <row r="32" spans="1:6" ht="15" customHeight="1">
      <c r="A32" s="162" t="s">
        <v>75</v>
      </c>
      <c r="B32" s="1086">
        <v>2</v>
      </c>
      <c r="C32" s="1086">
        <v>0</v>
      </c>
      <c r="D32" s="1086">
        <v>0</v>
      </c>
      <c r="E32" s="1086">
        <v>2</v>
      </c>
      <c r="F32" s="139"/>
    </row>
    <row r="33" spans="1:6" ht="15" customHeight="1">
      <c r="A33" s="162" t="s">
        <v>76</v>
      </c>
      <c r="B33" s="1086">
        <v>2</v>
      </c>
      <c r="C33" s="1086">
        <v>0</v>
      </c>
      <c r="D33" s="1086">
        <v>0</v>
      </c>
      <c r="E33" s="1086">
        <v>2</v>
      </c>
      <c r="F33" s="139"/>
    </row>
    <row r="34" spans="1:6" ht="15" customHeight="1">
      <c r="A34" s="162" t="s">
        <v>77</v>
      </c>
      <c r="B34" s="1086"/>
      <c r="C34" s="1086"/>
      <c r="D34" s="1086"/>
      <c r="E34" s="1086"/>
      <c r="F34" s="139"/>
    </row>
    <row r="35" spans="1:6" ht="15" customHeight="1">
      <c r="A35" s="162" t="s">
        <v>78</v>
      </c>
      <c r="B35" s="1086">
        <v>1</v>
      </c>
      <c r="C35" s="1086">
        <v>0</v>
      </c>
      <c r="D35" s="1086">
        <v>0</v>
      </c>
      <c r="E35" s="1086">
        <v>1</v>
      </c>
      <c r="F35" s="139"/>
    </row>
    <row r="36" spans="1:6" ht="15" customHeight="1">
      <c r="A36" s="162" t="s">
        <v>79</v>
      </c>
      <c r="B36" s="1086">
        <v>10</v>
      </c>
      <c r="C36" s="1086">
        <v>2</v>
      </c>
      <c r="D36" s="1086">
        <v>0</v>
      </c>
      <c r="E36" s="1086">
        <v>12</v>
      </c>
      <c r="F36" s="139"/>
    </row>
    <row r="37" spans="1:6" ht="15" customHeight="1">
      <c r="A37" s="162" t="s">
        <v>80</v>
      </c>
      <c r="B37" s="1086">
        <v>2</v>
      </c>
      <c r="C37" s="1086">
        <v>1</v>
      </c>
      <c r="D37" s="1086">
        <v>0</v>
      </c>
      <c r="E37" s="1086">
        <v>3</v>
      </c>
      <c r="F37" s="139"/>
    </row>
    <row r="38" spans="1:6" ht="15" customHeight="1">
      <c r="A38" s="162" t="s">
        <v>81</v>
      </c>
      <c r="B38" s="1086"/>
      <c r="C38" s="1086"/>
      <c r="D38" s="1086"/>
      <c r="E38" s="1086"/>
      <c r="F38" s="139"/>
    </row>
    <row r="39" spans="1:6" ht="15" customHeight="1">
      <c r="A39" s="162" t="s">
        <v>82</v>
      </c>
      <c r="B39" s="1086"/>
      <c r="C39" s="1086"/>
      <c r="D39" s="1086"/>
      <c r="E39" s="1086"/>
      <c r="F39" s="139"/>
    </row>
    <row r="40" spans="1:6" ht="15" customHeight="1">
      <c r="A40" s="162" t="s">
        <v>83</v>
      </c>
      <c r="B40" s="1086"/>
      <c r="C40" s="1086"/>
      <c r="D40" s="1086"/>
      <c r="E40" s="1086"/>
      <c r="F40" s="139"/>
    </row>
    <row r="41" spans="1:6" ht="15" customHeight="1">
      <c r="A41" s="162" t="s">
        <v>84</v>
      </c>
      <c r="B41" s="1086"/>
      <c r="C41" s="1086"/>
      <c r="D41" s="1086"/>
      <c r="E41" s="1086"/>
      <c r="F41" s="139"/>
    </row>
    <row r="42" spans="1:6" ht="15" customHeight="1">
      <c r="A42" s="162" t="s">
        <v>85</v>
      </c>
      <c r="B42" s="1086"/>
      <c r="C42" s="1086"/>
      <c r="D42" s="1086"/>
      <c r="E42" s="1086"/>
      <c r="F42" s="139"/>
    </row>
    <row r="43" spans="1:6" ht="15" customHeight="1">
      <c r="A43" s="162" t="s">
        <v>86</v>
      </c>
      <c r="B43" s="1086">
        <v>1</v>
      </c>
      <c r="C43" s="1086">
        <v>0</v>
      </c>
      <c r="D43" s="1086">
        <v>0</v>
      </c>
      <c r="E43" s="1086">
        <v>1</v>
      </c>
      <c r="F43" s="139"/>
    </row>
    <row r="44" spans="1:6" ht="15" customHeight="1">
      <c r="A44" s="162" t="s">
        <v>87</v>
      </c>
      <c r="B44" s="1086"/>
      <c r="C44" s="1086"/>
      <c r="D44" s="1086"/>
      <c r="E44" s="1086"/>
      <c r="F44" s="139"/>
    </row>
    <row r="45" spans="1:6" ht="15" customHeight="1">
      <c r="A45" s="162" t="s">
        <v>88</v>
      </c>
      <c r="B45" s="1086">
        <v>29</v>
      </c>
      <c r="C45" s="1086">
        <v>1</v>
      </c>
      <c r="D45" s="1086">
        <v>0</v>
      </c>
      <c r="E45" s="1086">
        <v>30</v>
      </c>
      <c r="F45" s="139"/>
    </row>
    <row r="46" spans="1:6" ht="15" customHeight="1">
      <c r="A46" s="162" t="s">
        <v>89</v>
      </c>
      <c r="B46" s="1086">
        <v>16</v>
      </c>
      <c r="C46" s="1086">
        <v>2</v>
      </c>
      <c r="D46" s="1086">
        <v>0</v>
      </c>
      <c r="E46" s="1086">
        <v>18</v>
      </c>
      <c r="F46" s="139"/>
    </row>
    <row r="47" spans="1:6" ht="15" customHeight="1">
      <c r="A47" s="162" t="s">
        <v>90</v>
      </c>
      <c r="B47" s="1086"/>
      <c r="C47" s="1086"/>
      <c r="D47" s="1086"/>
      <c r="E47" s="1086"/>
      <c r="F47" s="139"/>
    </row>
    <row r="48" spans="1:6" ht="15" customHeight="1">
      <c r="A48" s="162" t="s">
        <v>91</v>
      </c>
      <c r="B48" s="1086">
        <v>1</v>
      </c>
      <c r="C48" s="1086">
        <v>0</v>
      </c>
      <c r="D48" s="1086">
        <v>0</v>
      </c>
      <c r="E48" s="1086">
        <v>1</v>
      </c>
      <c r="F48" s="139"/>
    </row>
    <row r="49" spans="1:6" ht="15" customHeight="1">
      <c r="A49" s="162" t="s">
        <v>92</v>
      </c>
      <c r="B49" s="1086"/>
      <c r="C49" s="1086"/>
      <c r="D49" s="1086"/>
      <c r="E49" s="1086"/>
      <c r="F49" s="139"/>
    </row>
    <row r="50" spans="1:6" ht="15" customHeight="1">
      <c r="A50" s="162" t="s">
        <v>93</v>
      </c>
      <c r="B50" s="1086">
        <v>2</v>
      </c>
      <c r="C50" s="1086">
        <v>0</v>
      </c>
      <c r="D50" s="1086">
        <v>0</v>
      </c>
      <c r="E50" s="1086">
        <v>2</v>
      </c>
      <c r="F50" s="139"/>
    </row>
    <row r="51" spans="1:6" ht="15" customHeight="1">
      <c r="A51" s="162" t="s">
        <v>94</v>
      </c>
      <c r="B51" s="1086"/>
      <c r="C51" s="1086"/>
      <c r="D51" s="1086"/>
      <c r="E51" s="1086"/>
      <c r="F51" s="139"/>
    </row>
    <row r="52" spans="1:6" ht="15" customHeight="1">
      <c r="A52" s="162" t="s">
        <v>95</v>
      </c>
      <c r="B52" s="1086">
        <v>4</v>
      </c>
      <c r="C52" s="1086">
        <v>2</v>
      </c>
      <c r="D52" s="1086">
        <v>0</v>
      </c>
      <c r="E52" s="1086">
        <v>6</v>
      </c>
      <c r="F52" s="139"/>
    </row>
    <row r="53" spans="1:6" ht="15" customHeight="1">
      <c r="A53" s="162" t="s">
        <v>96</v>
      </c>
      <c r="B53" s="1086">
        <v>3</v>
      </c>
      <c r="C53" s="1086">
        <v>0</v>
      </c>
      <c r="D53" s="1086">
        <v>0</v>
      </c>
      <c r="E53" s="1086">
        <v>3</v>
      </c>
      <c r="F53" s="139"/>
    </row>
    <row r="54" spans="1:6" ht="15" customHeight="1">
      <c r="A54" s="162" t="s">
        <v>97</v>
      </c>
      <c r="B54" s="1086"/>
      <c r="C54" s="1086"/>
      <c r="D54" s="1086"/>
      <c r="E54" s="1086"/>
      <c r="F54" s="139"/>
    </row>
    <row r="55" spans="1:6" ht="15" customHeight="1">
      <c r="A55" s="162" t="s">
        <v>98</v>
      </c>
      <c r="B55" s="1086"/>
      <c r="C55" s="1086"/>
      <c r="D55" s="1086"/>
      <c r="E55" s="1086"/>
      <c r="F55" s="139"/>
    </row>
    <row r="56" spans="1:6" ht="15" customHeight="1">
      <c r="A56" s="162" t="s">
        <v>99</v>
      </c>
      <c r="B56" s="1086"/>
      <c r="C56" s="1086"/>
      <c r="D56" s="1086"/>
      <c r="E56" s="1086"/>
      <c r="F56" s="139"/>
    </row>
    <row r="57" spans="1:6" ht="15" customHeight="1">
      <c r="A57" s="162" t="s">
        <v>100</v>
      </c>
      <c r="B57" s="1086">
        <v>2</v>
      </c>
      <c r="C57" s="1086">
        <v>0</v>
      </c>
      <c r="D57" s="1086">
        <v>0</v>
      </c>
      <c r="E57" s="1086">
        <v>2</v>
      </c>
      <c r="F57" s="139"/>
    </row>
    <row r="58" spans="1:6" ht="15" customHeight="1">
      <c r="A58" s="162" t="s">
        <v>101</v>
      </c>
      <c r="B58" s="1086"/>
      <c r="C58" s="1086"/>
      <c r="D58" s="1086"/>
      <c r="E58" s="1086"/>
      <c r="F58" s="139"/>
    </row>
    <row r="59" spans="1:6" ht="15" customHeight="1">
      <c r="A59" s="162" t="s">
        <v>102</v>
      </c>
      <c r="B59" s="1086"/>
      <c r="C59" s="1086"/>
      <c r="D59" s="1086"/>
      <c r="E59" s="1086"/>
      <c r="F59" s="139"/>
    </row>
    <row r="60" spans="1:6" ht="15" customHeight="1">
      <c r="A60" s="162" t="s">
        <v>103</v>
      </c>
      <c r="B60" s="1086"/>
      <c r="C60" s="1086"/>
      <c r="D60" s="1086"/>
      <c r="E60" s="1086"/>
      <c r="F60" s="139"/>
    </row>
    <row r="61" spans="1:6" ht="15" customHeight="1">
      <c r="A61" s="162" t="s">
        <v>104</v>
      </c>
      <c r="B61" s="1086">
        <v>21</v>
      </c>
      <c r="C61" s="1086">
        <v>0</v>
      </c>
      <c r="D61" s="1086">
        <v>0</v>
      </c>
      <c r="E61" s="1086">
        <v>21</v>
      </c>
      <c r="F61" s="139"/>
    </row>
    <row r="62" spans="1:6" ht="15" customHeight="1">
      <c r="A62" s="162" t="s">
        <v>216</v>
      </c>
      <c r="B62" s="1086">
        <v>2</v>
      </c>
      <c r="C62" s="1086">
        <v>0</v>
      </c>
      <c r="D62" s="1086">
        <v>0</v>
      </c>
      <c r="E62" s="1086">
        <v>2</v>
      </c>
      <c r="F62" s="139"/>
    </row>
    <row r="63" spans="1:6" ht="15" customHeight="1">
      <c r="A63" s="162" t="s">
        <v>105</v>
      </c>
      <c r="B63" s="1086">
        <v>2</v>
      </c>
      <c r="C63" s="1086">
        <v>0</v>
      </c>
      <c r="D63" s="1086">
        <v>0</v>
      </c>
      <c r="E63" s="1086">
        <v>2</v>
      </c>
      <c r="F63" s="139"/>
    </row>
    <row r="64" spans="1:6" ht="15" customHeight="1">
      <c r="A64" s="162" t="s">
        <v>106</v>
      </c>
      <c r="B64" s="1086">
        <v>1</v>
      </c>
      <c r="C64" s="1086">
        <v>0</v>
      </c>
      <c r="D64" s="1086">
        <v>0</v>
      </c>
      <c r="E64" s="1086">
        <v>1</v>
      </c>
      <c r="F64" s="139"/>
    </row>
    <row r="65" spans="1:6" ht="15" customHeight="1">
      <c r="A65" s="162" t="s">
        <v>107</v>
      </c>
      <c r="B65" s="1086"/>
      <c r="C65" s="1086"/>
      <c r="D65" s="1086"/>
      <c r="E65" s="1086"/>
      <c r="F65" s="139"/>
    </row>
    <row r="66" spans="1:6" ht="15" customHeight="1">
      <c r="A66" s="162" t="s">
        <v>108</v>
      </c>
      <c r="B66" s="1086"/>
      <c r="C66" s="1086"/>
      <c r="D66" s="1086"/>
      <c r="E66" s="1086"/>
      <c r="F66" s="139"/>
    </row>
    <row r="67" spans="1:6" ht="15" customHeight="1">
      <c r="A67" s="162" t="s">
        <v>12</v>
      </c>
      <c r="B67" s="1086"/>
      <c r="C67" s="1086"/>
      <c r="D67" s="1086"/>
      <c r="E67" s="1086"/>
      <c r="F67" s="139"/>
    </row>
    <row r="68" spans="1:6" ht="15" customHeight="1">
      <c r="A68" s="162" t="s">
        <v>217</v>
      </c>
      <c r="B68" s="1086">
        <v>0</v>
      </c>
      <c r="C68" s="1086">
        <v>1</v>
      </c>
      <c r="D68" s="1086">
        <v>0</v>
      </c>
      <c r="E68" s="1086">
        <v>1</v>
      </c>
      <c r="F68" s="139"/>
    </row>
    <row r="69" spans="1:6" ht="15" customHeight="1">
      <c r="A69" s="162" t="s">
        <v>109</v>
      </c>
      <c r="B69" s="1086"/>
      <c r="C69" s="1086"/>
      <c r="D69" s="1086"/>
      <c r="E69" s="1086"/>
      <c r="F69" s="139"/>
    </row>
    <row r="70" spans="1:6" ht="15" customHeight="1">
      <c r="A70" s="162" t="s">
        <v>110</v>
      </c>
      <c r="B70" s="1086">
        <v>2</v>
      </c>
      <c r="C70" s="1086">
        <v>3</v>
      </c>
      <c r="D70" s="1086">
        <v>0</v>
      </c>
      <c r="E70" s="1086">
        <v>5</v>
      </c>
      <c r="F70" s="139"/>
    </row>
    <row r="71" spans="1:6" ht="15" customHeight="1">
      <c r="A71" s="162" t="s">
        <v>111</v>
      </c>
      <c r="B71" s="1086">
        <v>4</v>
      </c>
      <c r="C71" s="1086">
        <v>0</v>
      </c>
      <c r="D71" s="1086">
        <v>0</v>
      </c>
      <c r="E71" s="1086">
        <v>4</v>
      </c>
      <c r="F71" s="139"/>
    </row>
    <row r="72" spans="1:6" ht="15" customHeight="1">
      <c r="A72" s="162" t="s">
        <v>112</v>
      </c>
      <c r="B72" s="1086">
        <v>8</v>
      </c>
      <c r="C72" s="1086">
        <v>0</v>
      </c>
      <c r="D72" s="1086">
        <v>0</v>
      </c>
      <c r="E72" s="1086">
        <v>8</v>
      </c>
      <c r="F72" s="139"/>
    </row>
    <row r="73" spans="1:6" ht="15" customHeight="1">
      <c r="A73" s="162" t="s">
        <v>113</v>
      </c>
      <c r="B73" s="1086">
        <v>0</v>
      </c>
      <c r="C73" s="1086">
        <v>1</v>
      </c>
      <c r="D73" s="1086">
        <v>0</v>
      </c>
      <c r="E73" s="1086">
        <v>1</v>
      </c>
      <c r="F73" s="139"/>
    </row>
    <row r="74" spans="1:6" ht="15" customHeight="1">
      <c r="A74" s="162" t="s">
        <v>114</v>
      </c>
      <c r="B74" s="1086"/>
      <c r="C74" s="1086"/>
      <c r="D74" s="1086"/>
      <c r="E74" s="1086"/>
      <c r="F74" s="139"/>
    </row>
    <row r="75" spans="1:6" ht="15" customHeight="1">
      <c r="A75" s="162" t="s">
        <v>115</v>
      </c>
      <c r="B75" s="1086"/>
      <c r="C75" s="1086"/>
      <c r="D75" s="1086"/>
      <c r="E75" s="1086"/>
      <c r="F75" s="139"/>
    </row>
    <row r="76" spans="1:6" ht="15" customHeight="1">
      <c r="A76" s="162" t="s">
        <v>116</v>
      </c>
      <c r="B76" s="1086">
        <v>19</v>
      </c>
      <c r="C76" s="1086">
        <v>1</v>
      </c>
      <c r="D76" s="1086">
        <v>0</v>
      </c>
      <c r="E76" s="1086">
        <v>20</v>
      </c>
      <c r="F76" s="139"/>
    </row>
    <row r="77" spans="1:6" ht="15" customHeight="1">
      <c r="A77" s="162" t="s">
        <v>117</v>
      </c>
      <c r="B77" s="1086">
        <v>58</v>
      </c>
      <c r="C77" s="1086">
        <v>4</v>
      </c>
      <c r="D77" s="1086">
        <v>0</v>
      </c>
      <c r="E77" s="1086">
        <v>62</v>
      </c>
      <c r="F77" s="139"/>
    </row>
    <row r="78" spans="1:6" ht="15" customHeight="1">
      <c r="A78" s="162" t="s">
        <v>363</v>
      </c>
      <c r="B78" s="1086">
        <v>1</v>
      </c>
      <c r="C78" s="1086">
        <v>0</v>
      </c>
      <c r="D78" s="1086">
        <v>0</v>
      </c>
      <c r="E78" s="1086">
        <v>1</v>
      </c>
      <c r="F78" s="139"/>
    </row>
    <row r="79" spans="1:6" ht="15" customHeight="1">
      <c r="A79" s="162" t="s">
        <v>372</v>
      </c>
      <c r="B79" s="1086">
        <v>1</v>
      </c>
      <c r="C79" s="1086">
        <v>0</v>
      </c>
      <c r="D79" s="1086">
        <v>0</v>
      </c>
      <c r="E79" s="1086">
        <v>1</v>
      </c>
      <c r="F79" s="139"/>
    </row>
    <row r="80" spans="1:6" ht="15" customHeight="1">
      <c r="A80" s="162" t="s">
        <v>402</v>
      </c>
      <c r="B80" s="1086">
        <v>1</v>
      </c>
      <c r="C80" s="1086">
        <v>0</v>
      </c>
      <c r="D80" s="1086">
        <v>0</v>
      </c>
      <c r="E80" s="1086">
        <v>1</v>
      </c>
      <c r="F80" s="139"/>
    </row>
    <row r="81" spans="1:6" ht="15" customHeight="1">
      <c r="A81" s="162" t="s">
        <v>838</v>
      </c>
      <c r="B81" s="1086">
        <v>1</v>
      </c>
      <c r="C81" s="1086">
        <v>0</v>
      </c>
      <c r="D81" s="1086">
        <v>0</v>
      </c>
      <c r="E81" s="1086">
        <v>1</v>
      </c>
      <c r="F81" s="139"/>
    </row>
    <row r="82" spans="1:6" ht="15" customHeight="1">
      <c r="A82" s="162" t="s">
        <v>409</v>
      </c>
      <c r="B82" s="1086">
        <v>1</v>
      </c>
      <c r="C82" s="1086">
        <v>0</v>
      </c>
      <c r="D82" s="1086">
        <v>0</v>
      </c>
      <c r="E82" s="1086">
        <v>1</v>
      </c>
      <c r="F82" s="139"/>
    </row>
    <row r="83" spans="1:6" ht="15" customHeight="1">
      <c r="A83" s="162" t="s">
        <v>413</v>
      </c>
      <c r="B83" s="1086">
        <v>1</v>
      </c>
      <c r="C83" s="1086">
        <v>0</v>
      </c>
      <c r="D83" s="1086">
        <v>0</v>
      </c>
      <c r="E83" s="1086">
        <v>1</v>
      </c>
      <c r="F83" s="139"/>
    </row>
    <row r="84" spans="1:6" ht="15" customHeight="1">
      <c r="A84" s="162" t="s">
        <v>438</v>
      </c>
      <c r="B84" s="1086">
        <v>1</v>
      </c>
      <c r="C84" s="1086">
        <v>0</v>
      </c>
      <c r="D84" s="1086">
        <v>0</v>
      </c>
      <c r="E84" s="1086">
        <v>1</v>
      </c>
      <c r="F84" s="139"/>
    </row>
    <row r="85" spans="1:6" ht="15" customHeight="1">
      <c r="A85" s="162" t="s">
        <v>839</v>
      </c>
      <c r="B85" s="1086">
        <v>1</v>
      </c>
      <c r="C85" s="1086">
        <v>0</v>
      </c>
      <c r="D85" s="1086">
        <v>0</v>
      </c>
      <c r="E85" s="1086">
        <v>1</v>
      </c>
      <c r="F85" s="139"/>
    </row>
    <row r="86" spans="1:6" ht="15" customHeight="1">
      <c r="A86" s="162" t="s">
        <v>444</v>
      </c>
      <c r="B86" s="1086">
        <v>1</v>
      </c>
      <c r="C86" s="1086">
        <v>0</v>
      </c>
      <c r="D86" s="1086">
        <v>0</v>
      </c>
      <c r="E86" s="1086">
        <v>1</v>
      </c>
      <c r="F86" s="139"/>
    </row>
    <row r="87" spans="1:6" ht="15" customHeight="1">
      <c r="A87" s="162" t="s">
        <v>400</v>
      </c>
      <c r="B87" s="1086">
        <v>2</v>
      </c>
      <c r="C87" s="1086">
        <v>0</v>
      </c>
      <c r="D87" s="1086">
        <v>0</v>
      </c>
      <c r="E87" s="1086">
        <v>2</v>
      </c>
      <c r="F87" s="139"/>
    </row>
    <row r="88" spans="1:6" ht="15" customHeight="1">
      <c r="A88" s="162" t="s">
        <v>446</v>
      </c>
      <c r="B88" s="1086">
        <v>1</v>
      </c>
      <c r="C88" s="1086">
        <v>0</v>
      </c>
      <c r="D88" s="1086">
        <v>0</v>
      </c>
      <c r="E88" s="1086">
        <v>1</v>
      </c>
      <c r="F88" s="139"/>
    </row>
    <row r="89" spans="1:6" ht="15" customHeight="1">
      <c r="A89" s="162" t="s">
        <v>471</v>
      </c>
      <c r="B89" s="1086">
        <v>1</v>
      </c>
      <c r="C89" s="1086">
        <v>0</v>
      </c>
      <c r="D89" s="1086">
        <v>0</v>
      </c>
      <c r="E89" s="1086">
        <v>1</v>
      </c>
      <c r="F89" s="139"/>
    </row>
    <row r="90" spans="1:6" ht="15" customHeight="1">
      <c r="A90" s="162" t="s">
        <v>844</v>
      </c>
      <c r="B90" s="1086">
        <v>1</v>
      </c>
      <c r="C90" s="1086">
        <v>0</v>
      </c>
      <c r="D90" s="1086">
        <v>0</v>
      </c>
      <c r="E90" s="1086">
        <v>1</v>
      </c>
      <c r="F90" s="139"/>
    </row>
    <row r="91" spans="1:6" ht="15" customHeight="1">
      <c r="A91" s="162" t="s">
        <v>521</v>
      </c>
      <c r="B91" s="1086">
        <v>1</v>
      </c>
      <c r="C91" s="1086">
        <v>0</v>
      </c>
      <c r="D91" s="1086">
        <v>0</v>
      </c>
      <c r="E91" s="1086">
        <v>1</v>
      </c>
      <c r="F91" s="139"/>
    </row>
    <row r="92" spans="1:6" ht="15" customHeight="1">
      <c r="A92" s="162" t="s">
        <v>523</v>
      </c>
      <c r="B92" s="1086">
        <v>1</v>
      </c>
      <c r="C92" s="1086">
        <v>0</v>
      </c>
      <c r="D92" s="1086">
        <v>0</v>
      </c>
      <c r="E92" s="1086">
        <v>1</v>
      </c>
      <c r="F92" s="139"/>
    </row>
    <row r="93" spans="1:6" ht="15" customHeight="1">
      <c r="A93" s="162" t="s">
        <v>532</v>
      </c>
      <c r="B93" s="1086">
        <v>0</v>
      </c>
      <c r="C93" s="1086">
        <v>1</v>
      </c>
      <c r="D93" s="1086">
        <v>0</v>
      </c>
      <c r="E93" s="1086">
        <v>1</v>
      </c>
      <c r="F93" s="139"/>
    </row>
    <row r="94" spans="1:6" ht="15" customHeight="1">
      <c r="A94" s="162" t="s">
        <v>392</v>
      </c>
      <c r="B94" s="1086">
        <v>1</v>
      </c>
      <c r="C94" s="1086">
        <v>0</v>
      </c>
      <c r="D94" s="1086">
        <v>0</v>
      </c>
      <c r="E94" s="1086">
        <v>1</v>
      </c>
      <c r="F94" s="139"/>
    </row>
    <row r="95" spans="1:6" ht="15" customHeight="1">
      <c r="A95" s="162" t="s">
        <v>538</v>
      </c>
      <c r="B95" s="1086">
        <v>1</v>
      </c>
      <c r="C95" s="1086">
        <v>0</v>
      </c>
      <c r="D95" s="1086">
        <v>0</v>
      </c>
      <c r="E95" s="1086">
        <v>1</v>
      </c>
      <c r="F95" s="139"/>
    </row>
    <row r="96" spans="1:6" ht="15" customHeight="1">
      <c r="A96" s="162" t="s">
        <v>549</v>
      </c>
      <c r="B96" s="1086">
        <v>1</v>
      </c>
      <c r="C96" s="1086">
        <v>1</v>
      </c>
      <c r="D96" s="1086">
        <v>0</v>
      </c>
      <c r="E96" s="1086">
        <v>2</v>
      </c>
      <c r="F96" s="139"/>
    </row>
    <row r="97" spans="1:6" ht="15" customHeight="1">
      <c r="A97" s="162" t="s">
        <v>390</v>
      </c>
      <c r="B97" s="1086">
        <v>1</v>
      </c>
      <c r="C97" s="1086">
        <v>0</v>
      </c>
      <c r="D97" s="1086">
        <v>0</v>
      </c>
      <c r="E97" s="1086">
        <v>1</v>
      </c>
      <c r="F97" s="139"/>
    </row>
    <row r="98" spans="1:6" ht="15" customHeight="1">
      <c r="A98" s="162" t="s">
        <v>843</v>
      </c>
      <c r="B98" s="1086">
        <v>1</v>
      </c>
      <c r="C98" s="1086">
        <v>0</v>
      </c>
      <c r="D98" s="1086">
        <v>0</v>
      </c>
      <c r="E98" s="1086">
        <v>1</v>
      </c>
      <c r="F98" s="139"/>
    </row>
    <row r="99" spans="1:6" ht="15" customHeight="1">
      <c r="A99" s="163" t="s">
        <v>354</v>
      </c>
      <c r="B99" s="1086">
        <v>39</v>
      </c>
      <c r="C99" s="1086">
        <v>7</v>
      </c>
      <c r="D99" s="1086">
        <v>0</v>
      </c>
      <c r="E99" s="1086">
        <v>46</v>
      </c>
      <c r="F99" s="139"/>
    </row>
    <row r="100" spans="1:6" ht="15" customHeight="1">
      <c r="A100" s="164"/>
      <c r="B100" s="165"/>
      <c r="C100" s="165"/>
      <c r="D100" s="165"/>
      <c r="E100" s="165"/>
      <c r="F100" s="139"/>
    </row>
    <row r="101" spans="1:6" ht="15" customHeight="1">
      <c r="A101" s="166" t="s">
        <v>118</v>
      </c>
      <c r="B101" s="165"/>
      <c r="C101" s="165"/>
      <c r="D101" s="165"/>
      <c r="E101" s="165"/>
      <c r="F101" s="139"/>
    </row>
    <row r="102" spans="1:6" ht="15" customHeight="1">
      <c r="A102" s="167" t="s">
        <v>119</v>
      </c>
      <c r="B102" s="165"/>
      <c r="C102" s="165"/>
      <c r="D102" s="165"/>
      <c r="E102" s="165"/>
      <c r="F102" s="139"/>
    </row>
    <row r="103" spans="1:6" ht="15" customHeight="1">
      <c r="A103" s="168" t="s">
        <v>120</v>
      </c>
      <c r="B103" s="165"/>
      <c r="C103" s="165"/>
      <c r="D103" s="165"/>
      <c r="E103" s="165"/>
      <c r="F103" s="139"/>
    </row>
    <row r="104" spans="1:6" ht="15" customHeight="1">
      <c r="A104" s="169" t="s">
        <v>121</v>
      </c>
      <c r="B104" s="165"/>
      <c r="C104" s="165"/>
      <c r="D104" s="165"/>
      <c r="E104" s="165"/>
      <c r="F104" s="139"/>
    </row>
    <row r="105" spans="1:6" ht="15" customHeight="1">
      <c r="A105" s="113"/>
      <c r="B105" s="113"/>
      <c r="C105" s="113"/>
      <c r="D105" s="113"/>
      <c r="E105" s="113"/>
      <c r="F105" s="139"/>
    </row>
    <row r="106" spans="1:6" ht="15" customHeight="1">
      <c r="A106" s="112" t="s">
        <v>32</v>
      </c>
      <c r="B106" s="66"/>
      <c r="C106" s="67"/>
      <c r="D106" s="67"/>
      <c r="E106" s="67"/>
      <c r="F106" s="139"/>
    </row>
    <row r="107" spans="1:6" ht="15" customHeight="1">
      <c r="A107" s="113"/>
      <c r="B107" s="68"/>
      <c r="C107" s="69"/>
      <c r="D107" s="69"/>
      <c r="E107" s="69"/>
      <c r="F107" s="139"/>
    </row>
    <row r="108" spans="1:6" ht="15" customHeight="1">
      <c r="A108" s="113"/>
      <c r="B108" s="68"/>
      <c r="C108" s="69"/>
      <c r="D108" s="69"/>
      <c r="E108" s="69"/>
      <c r="F108" s="139"/>
    </row>
    <row r="109" spans="1:6" ht="15" customHeight="1">
      <c r="A109" s="113"/>
      <c r="B109" s="68"/>
      <c r="C109" s="69"/>
      <c r="D109" s="69"/>
      <c r="E109" s="69"/>
      <c r="F109" s="139"/>
    </row>
    <row r="110" spans="1:6" ht="15" customHeight="1">
      <c r="A110" s="113"/>
      <c r="B110" s="113"/>
      <c r="C110" s="113"/>
      <c r="D110" s="113"/>
      <c r="E110" s="113"/>
      <c r="F110" s="139"/>
    </row>
    <row r="111" spans="1:6" ht="15" customHeight="1">
      <c r="A111" s="112" t="s">
        <v>33</v>
      </c>
      <c r="B111" s="66" t="s">
        <v>849</v>
      </c>
      <c r="C111" s="67"/>
      <c r="D111" s="67"/>
      <c r="E111" s="67"/>
      <c r="F111" s="139"/>
    </row>
    <row r="112" spans="1:6" ht="15" customHeight="1">
      <c r="A112" s="112"/>
      <c r="B112" s="68"/>
      <c r="C112" s="69"/>
      <c r="D112" s="69"/>
      <c r="E112" s="69"/>
      <c r="F112" s="139"/>
    </row>
    <row r="113" spans="1:6" ht="15" customHeight="1">
      <c r="A113" s="113"/>
      <c r="B113" s="68"/>
      <c r="C113" s="69"/>
      <c r="D113" s="69"/>
      <c r="E113" s="69"/>
      <c r="F113" s="139"/>
    </row>
    <row r="114" spans="1:6" ht="15" customHeight="1">
      <c r="A114" s="113"/>
      <c r="B114" s="68"/>
      <c r="C114" s="69"/>
      <c r="D114" s="69"/>
      <c r="E114" s="69"/>
      <c r="F114" s="139"/>
    </row>
    <row r="115" spans="1:19" s="23" customFormat="1" ht="15" customHeight="1">
      <c r="A115" s="113"/>
      <c r="B115" s="113"/>
      <c r="C115" s="113"/>
      <c r="D115" s="113"/>
      <c r="E115" s="113"/>
      <c r="F115" s="113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s="23" customFormat="1" ht="12.75">
      <c r="A116" s="112" t="s">
        <v>687</v>
      </c>
      <c r="B116" s="722" t="s">
        <v>632</v>
      </c>
      <c r="C116" s="113"/>
      <c r="D116" s="113"/>
      <c r="E116" s="113"/>
      <c r="F116" s="113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s="23" customFormat="1" ht="12.75">
      <c r="A117" s="160" t="s">
        <v>688</v>
      </c>
      <c r="B117" s="639" t="s">
        <v>633</v>
      </c>
      <c r="C117" s="113"/>
      <c r="D117" s="113"/>
      <c r="E117" s="113"/>
      <c r="F117" s="113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s="23" customFormat="1" ht="12.75">
      <c r="A118" s="113"/>
      <c r="B118" s="639" t="s">
        <v>656</v>
      </c>
      <c r="C118" s="113"/>
      <c r="D118" s="113"/>
      <c r="E118" s="113"/>
      <c r="F118" s="113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s="23" customFormat="1" ht="12.75">
      <c r="A119" s="113"/>
      <c r="B119" s="639"/>
      <c r="C119" s="113"/>
      <c r="D119" s="113"/>
      <c r="E119" s="113"/>
      <c r="F119" s="113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s="23" customFormat="1" ht="12.75">
      <c r="A120" s="113"/>
      <c r="B120" s="113"/>
      <c r="C120" s="113"/>
      <c r="D120" s="113"/>
      <c r="E120" s="113"/>
      <c r="F120" s="113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s="23" customFormat="1" ht="15" customHeight="1">
      <c r="A121" s="113"/>
      <c r="B121" s="113"/>
      <c r="C121" s="113"/>
      <c r="D121" s="113"/>
      <c r="E121" s="113"/>
      <c r="F121" s="113"/>
      <c r="G121"/>
      <c r="H121"/>
      <c r="I121"/>
      <c r="J121"/>
      <c r="K121"/>
      <c r="L121"/>
      <c r="M121"/>
      <c r="N121"/>
      <c r="O121"/>
      <c r="P121"/>
      <c r="Q121"/>
      <c r="R121"/>
      <c r="S121"/>
    </row>
  </sheetData>
  <sheetProtection password="CD9E" sheet="1" objects="1" scenarios="1"/>
  <conditionalFormatting sqref="E14:E99">
    <cfRule type="expression" priority="2" dxfId="0">
      <formula>E14&lt;&gt;SUM(B14:D14)</formula>
    </cfRule>
  </conditionalFormatting>
  <conditionalFormatting sqref="B14:E14">
    <cfRule type="expression" priority="1" dxfId="0">
      <formula>B14&lt;&gt;SUM(B15:B17)</formula>
    </cfRule>
  </conditionalFormatting>
  <dataValidations count="1">
    <dataValidation type="list" allowBlank="1" showInputMessage="1" showErrorMessage="1" sqref="B116:B119">
      <formula1>ModelQuest</formula1>
    </dataValidation>
  </dataValidations>
  <hyperlinks>
    <hyperlink ref="A3" location="Cntry!A1" display="Go to country metadata"/>
    <hyperlink ref="A1" location="'List of tables'!A9" display="'List of tables'!A9"/>
  </hyperlink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40" r:id="rId2"/>
  <headerFooter alignWithMargins="0">
    <oddHeader>&amp;LCDH&amp;C &amp;F&amp;R&amp;A</oddHeader>
    <oddFooter>&amp;CPage &amp;P of &amp;N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1">
    <tabColor theme="8" tint="0.39998000860214233"/>
    <pageSetUpPr fitToPage="1"/>
  </sheetPr>
  <dimension ref="A1:S43"/>
  <sheetViews>
    <sheetView showGridLines="0" zoomScale="90" zoomScaleNormal="90" zoomScalePageLayoutView="0" workbookViewId="0" topLeftCell="A22">
      <selection activeCell="A1" sqref="A1"/>
    </sheetView>
  </sheetViews>
  <sheetFormatPr defaultColWidth="9.140625" defaultRowHeight="15" customHeight="1"/>
  <cols>
    <col min="1" max="1" width="51.28125" style="23" customWidth="1"/>
    <col min="2" max="5" width="20.7109375" style="23" customWidth="1"/>
    <col min="6" max="16384" width="9.140625" style="23" customWidth="1"/>
  </cols>
  <sheetData>
    <row r="1" s="77" customFormat="1" ht="12" customHeight="1">
      <c r="A1" s="18" t="s">
        <v>7</v>
      </c>
    </row>
    <row r="2" s="77" customFormat="1" ht="12" customHeight="1">
      <c r="A2" s="20"/>
    </row>
    <row r="3" s="77" customFormat="1" ht="12" customHeight="1">
      <c r="A3" s="20" t="s">
        <v>8</v>
      </c>
    </row>
    <row r="4" spans="1:6" ht="15" customHeight="1">
      <c r="A4" s="109" t="s">
        <v>349</v>
      </c>
      <c r="B4" s="109"/>
      <c r="C4" s="109"/>
      <c r="D4" s="109"/>
      <c r="E4" s="109"/>
      <c r="F4" s="109"/>
    </row>
    <row r="5" s="138" customFormat="1" ht="15" customHeight="1"/>
    <row r="6" spans="1:6" s="138" customFormat="1" ht="15" customHeight="1">
      <c r="A6" s="139"/>
      <c r="B6" s="139"/>
      <c r="C6" s="139"/>
      <c r="D6" s="139"/>
      <c r="E6" s="139"/>
      <c r="F6" s="139"/>
    </row>
    <row r="7" spans="1:6" ht="15" customHeight="1">
      <c r="A7" s="110" t="s">
        <v>828</v>
      </c>
      <c r="B7" s="113"/>
      <c r="C7" s="113"/>
      <c r="D7" s="113"/>
      <c r="E7" s="113"/>
      <c r="F7" s="113"/>
    </row>
    <row r="8" spans="1:6" s="159" customFormat="1" ht="15" customHeight="1">
      <c r="A8" s="111" t="s">
        <v>20</v>
      </c>
      <c r="B8" s="113"/>
      <c r="C8" s="113"/>
      <c r="D8" s="113"/>
      <c r="E8" s="113"/>
      <c r="F8" s="113"/>
    </row>
    <row r="9" spans="1:6" s="159" customFormat="1" ht="15" customHeight="1">
      <c r="A9" s="113"/>
      <c r="B9" s="140" t="s">
        <v>34</v>
      </c>
      <c r="C9" s="634">
        <v>2009</v>
      </c>
      <c r="D9" s="141"/>
      <c r="E9" s="141"/>
      <c r="F9" s="113"/>
    </row>
    <row r="10" spans="1:6" s="159" customFormat="1" ht="15" customHeight="1">
      <c r="A10" s="142"/>
      <c r="B10" s="139"/>
      <c r="C10" s="139"/>
      <c r="D10" s="139"/>
      <c r="E10" s="139"/>
      <c r="F10" s="139"/>
    </row>
    <row r="11" spans="1:6" s="159" customFormat="1" ht="15" customHeight="1">
      <c r="A11" s="143"/>
      <c r="B11" s="139"/>
      <c r="C11" s="139"/>
      <c r="D11" s="139"/>
      <c r="E11" s="139"/>
      <c r="F11" s="139"/>
    </row>
    <row r="12" spans="1:6" ht="15" customHeight="1">
      <c r="A12" s="144"/>
      <c r="B12" s="145" t="s">
        <v>350</v>
      </c>
      <c r="C12" s="146" t="s">
        <v>50</v>
      </c>
      <c r="D12" s="147" t="s">
        <v>24</v>
      </c>
      <c r="E12" s="148" t="s">
        <v>42</v>
      </c>
      <c r="F12" s="113"/>
    </row>
    <row r="13" spans="1:6" ht="15" customHeight="1">
      <c r="A13" s="149" t="s">
        <v>339</v>
      </c>
      <c r="B13" s="150" t="str">
        <f>Cntry!D8</f>
        <v>Belgium</v>
      </c>
      <c r="C13" s="151"/>
      <c r="D13" s="152" t="s">
        <v>52</v>
      </c>
      <c r="E13" s="153"/>
      <c r="F13" s="113"/>
    </row>
    <row r="14" spans="1:6" ht="29.25" customHeight="1">
      <c r="A14" s="170" t="s">
        <v>827</v>
      </c>
      <c r="B14" s="1024">
        <f>OMOB1!B16</f>
        <v>253</v>
      </c>
      <c r="C14" s="1025">
        <f>OMOB1!C16</f>
        <v>27</v>
      </c>
      <c r="D14" s="1026">
        <f>OMOB1!D16</f>
        <v>0</v>
      </c>
      <c r="E14" s="1027">
        <f>OMOB1!E16</f>
        <v>280</v>
      </c>
      <c r="F14" s="113"/>
    </row>
    <row r="15" spans="1:6" ht="12.75">
      <c r="A15" s="171" t="s">
        <v>796</v>
      </c>
      <c r="B15" s="630">
        <f>SUM(B16:B21)</f>
        <v>395</v>
      </c>
      <c r="C15" s="630">
        <f>SUM(C16:C21)</f>
        <v>55</v>
      </c>
      <c r="D15" s="630">
        <f>SUM(D16:D21)</f>
        <v>0</v>
      </c>
      <c r="E15" s="630">
        <f>SUM(E16:E21)</f>
        <v>450</v>
      </c>
      <c r="F15" s="113"/>
    </row>
    <row r="16" spans="1:6" ht="15" customHeight="1">
      <c r="A16" s="1028" t="s">
        <v>340</v>
      </c>
      <c r="B16" s="630">
        <v>4</v>
      </c>
      <c r="C16" s="630">
        <v>11</v>
      </c>
      <c r="D16" s="630">
        <v>0</v>
      </c>
      <c r="E16" s="630">
        <v>15</v>
      </c>
      <c r="F16" s="113"/>
    </row>
    <row r="17" spans="1:6" ht="15" customHeight="1">
      <c r="A17" s="1028" t="s">
        <v>341</v>
      </c>
      <c r="B17" s="630">
        <v>44</v>
      </c>
      <c r="C17" s="630">
        <v>6</v>
      </c>
      <c r="D17" s="630">
        <v>0</v>
      </c>
      <c r="E17" s="630">
        <v>50</v>
      </c>
      <c r="F17" s="113"/>
    </row>
    <row r="18" spans="1:6" ht="15" customHeight="1">
      <c r="A18" s="1028" t="s">
        <v>342</v>
      </c>
      <c r="B18" s="630">
        <v>139</v>
      </c>
      <c r="C18" s="630">
        <v>11</v>
      </c>
      <c r="D18" s="630">
        <v>0</v>
      </c>
      <c r="E18" s="630">
        <v>150</v>
      </c>
      <c r="F18" s="113"/>
    </row>
    <row r="19" spans="1:6" ht="15" customHeight="1">
      <c r="A19" s="1028" t="s">
        <v>343</v>
      </c>
      <c r="B19" s="630">
        <v>150</v>
      </c>
      <c r="C19" s="630">
        <v>12</v>
      </c>
      <c r="D19" s="630">
        <v>0</v>
      </c>
      <c r="E19" s="630">
        <v>162</v>
      </c>
      <c r="F19" s="113"/>
    </row>
    <row r="20" spans="1:6" ht="15" customHeight="1">
      <c r="A20" s="1028" t="s">
        <v>344</v>
      </c>
      <c r="B20" s="630">
        <v>53</v>
      </c>
      <c r="C20" s="630">
        <v>13</v>
      </c>
      <c r="D20" s="630">
        <v>0</v>
      </c>
      <c r="E20" s="630">
        <v>66</v>
      </c>
      <c r="F20" s="113"/>
    </row>
    <row r="21" spans="1:6" ht="15" customHeight="1">
      <c r="A21" s="1028" t="s">
        <v>345</v>
      </c>
      <c r="B21" s="630">
        <v>5</v>
      </c>
      <c r="C21" s="630">
        <v>2</v>
      </c>
      <c r="D21" s="630">
        <v>0</v>
      </c>
      <c r="E21" s="630">
        <v>7</v>
      </c>
      <c r="F21" s="113"/>
    </row>
    <row r="22" spans="1:6" ht="15" customHeight="1">
      <c r="A22" s="1029" t="s">
        <v>355</v>
      </c>
      <c r="B22" s="630"/>
      <c r="C22" s="630"/>
      <c r="D22" s="630"/>
      <c r="E22" s="630"/>
      <c r="F22" s="113"/>
    </row>
    <row r="23" spans="1:6" ht="15" customHeight="1">
      <c r="A23" s="154" t="s">
        <v>346</v>
      </c>
      <c r="B23" s="155"/>
      <c r="C23" s="155"/>
      <c r="D23" s="155"/>
      <c r="E23" s="155"/>
      <c r="F23" s="113"/>
    </row>
    <row r="24" spans="1:6" ht="15" customHeight="1">
      <c r="A24" s="156" t="s">
        <v>347</v>
      </c>
      <c r="B24" s="157"/>
      <c r="C24" s="157"/>
      <c r="D24" s="157"/>
      <c r="E24" s="157"/>
      <c r="F24" s="113"/>
    </row>
    <row r="25" spans="1:6" ht="15" customHeight="1">
      <c r="A25" s="156" t="s">
        <v>348</v>
      </c>
      <c r="B25" s="157"/>
      <c r="C25" s="157"/>
      <c r="D25" s="157"/>
      <c r="E25" s="157"/>
      <c r="F25" s="113"/>
    </row>
    <row r="26" spans="1:6" ht="15" customHeight="1">
      <c r="A26" s="158"/>
      <c r="B26" s="157"/>
      <c r="C26" s="157"/>
      <c r="D26" s="157"/>
      <c r="E26" s="157"/>
      <c r="F26" s="113"/>
    </row>
    <row r="27" spans="1:6" ht="15" customHeight="1">
      <c r="A27" s="113"/>
      <c r="B27" s="113"/>
      <c r="C27" s="113"/>
      <c r="D27" s="113"/>
      <c r="E27" s="113"/>
      <c r="F27" s="113"/>
    </row>
    <row r="28" spans="1:6" ht="15" customHeight="1">
      <c r="A28" s="112" t="s">
        <v>32</v>
      </c>
      <c r="B28" s="66"/>
      <c r="C28" s="67"/>
      <c r="D28" s="67"/>
      <c r="E28" s="67"/>
      <c r="F28" s="113"/>
    </row>
    <row r="29" spans="1:6" ht="15" customHeight="1">
      <c r="A29" s="113"/>
      <c r="B29" s="68"/>
      <c r="C29" s="69"/>
      <c r="D29" s="69"/>
      <c r="E29" s="69"/>
      <c r="F29" s="113"/>
    </row>
    <row r="30" spans="1:6" ht="15" customHeight="1">
      <c r="A30" s="113"/>
      <c r="B30" s="68"/>
      <c r="C30" s="69"/>
      <c r="D30" s="69"/>
      <c r="E30" s="69"/>
      <c r="F30" s="113"/>
    </row>
    <row r="31" spans="1:6" ht="15" customHeight="1">
      <c r="A31" s="113"/>
      <c r="B31" s="68"/>
      <c r="C31" s="69"/>
      <c r="D31" s="69"/>
      <c r="E31" s="69"/>
      <c r="F31" s="113"/>
    </row>
    <row r="32" spans="1:6" ht="15" customHeight="1">
      <c r="A32" s="113"/>
      <c r="B32" s="113"/>
      <c r="C32" s="113"/>
      <c r="D32" s="113"/>
      <c r="E32" s="113"/>
      <c r="F32" s="113"/>
    </row>
    <row r="33" spans="1:6" ht="15" customHeight="1">
      <c r="A33" s="112" t="s">
        <v>33</v>
      </c>
      <c r="B33" s="66" t="s">
        <v>849</v>
      </c>
      <c r="C33" s="67"/>
      <c r="D33" s="67"/>
      <c r="E33" s="67"/>
      <c r="F33" s="113"/>
    </row>
    <row r="34" spans="1:6" ht="15" customHeight="1">
      <c r="A34" s="112"/>
      <c r="B34" s="68"/>
      <c r="C34" s="69"/>
      <c r="D34" s="69"/>
      <c r="E34" s="69"/>
      <c r="F34" s="113"/>
    </row>
    <row r="35" spans="1:6" ht="15" customHeight="1">
      <c r="A35" s="113"/>
      <c r="B35" s="68"/>
      <c r="C35" s="69"/>
      <c r="D35" s="69"/>
      <c r="E35" s="69"/>
      <c r="F35" s="113"/>
    </row>
    <row r="36" spans="1:6" ht="15" customHeight="1">
      <c r="A36" s="113"/>
      <c r="B36" s="68"/>
      <c r="C36" s="69"/>
      <c r="D36" s="69"/>
      <c r="E36" s="69"/>
      <c r="F36" s="113"/>
    </row>
    <row r="37" spans="1:19" ht="15" customHeight="1">
      <c r="A37" s="113"/>
      <c r="B37" s="113"/>
      <c r="C37" s="113"/>
      <c r="D37" s="113"/>
      <c r="E37" s="113"/>
      <c r="F37" s="113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2.75">
      <c r="A38" s="112" t="s">
        <v>675</v>
      </c>
      <c r="B38" s="722" t="s">
        <v>632</v>
      </c>
      <c r="C38" s="113"/>
      <c r="D38" s="113"/>
      <c r="E38" s="113"/>
      <c r="F38" s="113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2.75">
      <c r="A39" s="160"/>
      <c r="B39" s="639" t="s">
        <v>634</v>
      </c>
      <c r="C39" s="113"/>
      <c r="D39" s="113"/>
      <c r="E39" s="113"/>
      <c r="F39" s="113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2.75">
      <c r="A40" s="113"/>
      <c r="B40" s="639" t="s">
        <v>656</v>
      </c>
      <c r="C40" s="113"/>
      <c r="D40" s="113"/>
      <c r="E40" s="113"/>
      <c r="F40" s="113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2.75">
      <c r="A41" s="113"/>
      <c r="B41" s="639"/>
      <c r="C41" s="113"/>
      <c r="D41" s="113"/>
      <c r="E41" s="113"/>
      <c r="F41" s="113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2.75">
      <c r="A42" s="113"/>
      <c r="B42" s="113"/>
      <c r="C42" s="113"/>
      <c r="D42" s="113"/>
      <c r="E42" s="113"/>
      <c r="F42" s="113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5" customHeight="1">
      <c r="A43" s="113"/>
      <c r="B43" s="113"/>
      <c r="C43" s="113"/>
      <c r="D43" s="113"/>
      <c r="E43" s="113"/>
      <c r="F43" s="113"/>
      <c r="G43"/>
      <c r="H43"/>
      <c r="I43"/>
      <c r="J43"/>
      <c r="K43"/>
      <c r="L43"/>
      <c r="M43"/>
      <c r="N43"/>
      <c r="O43"/>
      <c r="P43"/>
      <c r="Q43"/>
      <c r="R43"/>
      <c r="S43"/>
    </row>
  </sheetData>
  <sheetProtection password="CD9E" sheet="1" selectLockedCells="1"/>
  <conditionalFormatting sqref="B15:E15">
    <cfRule type="expression" priority="2" dxfId="0">
      <formula>B15&lt;&gt;SUM(B16:B22)</formula>
    </cfRule>
  </conditionalFormatting>
  <conditionalFormatting sqref="E15:E22">
    <cfRule type="expression" priority="1" dxfId="0">
      <formula>E15&lt;&gt;SUM(B15:D15)</formula>
    </cfRule>
  </conditionalFormatting>
  <dataValidations count="1">
    <dataValidation type="list" allowBlank="1" showInputMessage="1" showErrorMessage="1" sqref="B38:B41">
      <formula1>ModelQuest</formula1>
    </dataValidation>
  </dataValidations>
  <hyperlinks>
    <hyperlink ref="A3" location="Cntry!A1" display="Go to country metadata"/>
    <hyperlink ref="A1" location="'List of tables'!A9" display="'List of tables'!A9"/>
  </hyperlinks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landscape" paperSize="9" scale="73" r:id="rId1"/>
  <headerFooter alignWithMargins="0">
    <oddHeader>&amp;LCDH&amp;C &amp;F&amp;R&amp;A</oddHeader>
    <oddFooter>&amp;CPage &amp;P of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6"/>
  <dimension ref="B1:K243"/>
  <sheetViews>
    <sheetView zoomScale="80" zoomScaleNormal="80" zoomScalePageLayoutView="0" workbookViewId="0" topLeftCell="A1">
      <selection activeCell="K21" sqref="K21:K22"/>
    </sheetView>
  </sheetViews>
  <sheetFormatPr defaultColWidth="9.140625" defaultRowHeight="12.75"/>
  <cols>
    <col min="1" max="1" width="9.140625" style="129" customWidth="1"/>
    <col min="2" max="2" width="44.8515625" style="129" customWidth="1"/>
    <col min="3" max="3" width="9.140625" style="129" customWidth="1"/>
    <col min="4" max="4" width="18.28125" style="129" customWidth="1"/>
    <col min="5" max="16384" width="9.140625" style="129" customWidth="1"/>
  </cols>
  <sheetData>
    <row r="1" spans="2:11" ht="12.75">
      <c r="B1" s="128" t="s">
        <v>356</v>
      </c>
      <c r="D1" s="128" t="s">
        <v>357</v>
      </c>
      <c r="G1" s="128" t="s">
        <v>651</v>
      </c>
      <c r="I1" s="128" t="s">
        <v>652</v>
      </c>
      <c r="K1" s="128" t="s">
        <v>776</v>
      </c>
    </row>
    <row r="2" spans="2:4" ht="12.75">
      <c r="B2" s="128"/>
      <c r="D2" s="128"/>
    </row>
    <row r="3" spans="2:11" ht="12.75">
      <c r="B3" s="130" t="s">
        <v>358</v>
      </c>
      <c r="D3" s="131" t="s">
        <v>74</v>
      </c>
      <c r="G3" s="131" t="s">
        <v>623</v>
      </c>
      <c r="I3" s="131" t="s">
        <v>588</v>
      </c>
      <c r="K3" s="131" t="s">
        <v>785</v>
      </c>
    </row>
    <row r="4" spans="2:11" ht="12.75">
      <c r="B4" s="132" t="s">
        <v>359</v>
      </c>
      <c r="D4" s="133" t="s">
        <v>76</v>
      </c>
      <c r="G4" s="133" t="s">
        <v>624</v>
      </c>
      <c r="I4" s="133" t="s">
        <v>589</v>
      </c>
      <c r="K4" s="133" t="s">
        <v>786</v>
      </c>
    </row>
    <row r="5" spans="2:11" ht="12.75">
      <c r="B5" s="132" t="s">
        <v>360</v>
      </c>
      <c r="D5" s="133" t="s">
        <v>75</v>
      </c>
      <c r="G5" s="133" t="s">
        <v>625</v>
      </c>
      <c r="I5" s="133" t="s">
        <v>590</v>
      </c>
      <c r="K5" s="1046" t="s">
        <v>784</v>
      </c>
    </row>
    <row r="6" spans="2:11" ht="12.75">
      <c r="B6" s="134" t="s">
        <v>361</v>
      </c>
      <c r="D6" s="133" t="s">
        <v>77</v>
      </c>
      <c r="G6" s="133" t="s">
        <v>626</v>
      </c>
      <c r="I6" s="133" t="s">
        <v>591</v>
      </c>
      <c r="K6" s="133" t="s">
        <v>782</v>
      </c>
    </row>
    <row r="7" spans="2:11" ht="12.75">
      <c r="B7" s="134" t="s">
        <v>362</v>
      </c>
      <c r="D7" s="133" t="s">
        <v>363</v>
      </c>
      <c r="G7" s="133" t="s">
        <v>627</v>
      </c>
      <c r="I7" s="133" t="s">
        <v>592</v>
      </c>
      <c r="K7" s="135" t="s">
        <v>781</v>
      </c>
    </row>
    <row r="8" spans="2:9" ht="12.75">
      <c r="B8" s="132" t="s">
        <v>364</v>
      </c>
      <c r="D8" s="133" t="s">
        <v>78</v>
      </c>
      <c r="G8" s="133" t="s">
        <v>628</v>
      </c>
      <c r="I8" s="133" t="s">
        <v>593</v>
      </c>
    </row>
    <row r="9" spans="2:9" ht="12.75">
      <c r="B9" s="134" t="s">
        <v>365</v>
      </c>
      <c r="D9" s="133" t="s">
        <v>79</v>
      </c>
      <c r="G9" s="135" t="s">
        <v>650</v>
      </c>
      <c r="I9" s="133" t="s">
        <v>594</v>
      </c>
    </row>
    <row r="10" spans="2:9" ht="12.75">
      <c r="B10" s="132" t="s">
        <v>366</v>
      </c>
      <c r="D10" s="133" t="s">
        <v>80</v>
      </c>
      <c r="I10" s="133" t="s">
        <v>595</v>
      </c>
    </row>
    <row r="11" spans="2:9" ht="12.75">
      <c r="B11" s="132" t="s">
        <v>367</v>
      </c>
      <c r="D11" s="133" t="s">
        <v>82</v>
      </c>
      <c r="I11" s="133" t="s">
        <v>596</v>
      </c>
    </row>
    <row r="12" spans="2:11" ht="12.75">
      <c r="B12" s="134" t="s">
        <v>74</v>
      </c>
      <c r="D12" s="133" t="s">
        <v>81</v>
      </c>
      <c r="I12" s="133" t="s">
        <v>597</v>
      </c>
      <c r="K12" s="128" t="s">
        <v>790</v>
      </c>
    </row>
    <row r="13" spans="2:9" ht="12.75">
      <c r="B13" s="132" t="s">
        <v>368</v>
      </c>
      <c r="D13" s="133" t="s">
        <v>83</v>
      </c>
      <c r="I13" s="133" t="s">
        <v>598</v>
      </c>
    </row>
    <row r="14" spans="2:11" ht="12.75">
      <c r="B14" s="132" t="s">
        <v>369</v>
      </c>
      <c r="D14" s="133" t="s">
        <v>84</v>
      </c>
      <c r="I14" s="133" t="s">
        <v>599</v>
      </c>
      <c r="K14" s="131" t="s">
        <v>783</v>
      </c>
    </row>
    <row r="15" spans="2:11" ht="12.75">
      <c r="B15" s="132" t="s">
        <v>370</v>
      </c>
      <c r="D15" s="133" t="s">
        <v>85</v>
      </c>
      <c r="I15" s="133" t="s">
        <v>600</v>
      </c>
      <c r="K15" s="133" t="s">
        <v>788</v>
      </c>
    </row>
    <row r="16" spans="2:11" ht="12.75">
      <c r="B16" s="132" t="s">
        <v>76</v>
      </c>
      <c r="D16" s="133" t="s">
        <v>86</v>
      </c>
      <c r="I16" s="133" t="s">
        <v>601</v>
      </c>
      <c r="K16" s="135" t="s">
        <v>787</v>
      </c>
    </row>
    <row r="17" spans="2:9" ht="12.75">
      <c r="B17" s="134" t="s">
        <v>75</v>
      </c>
      <c r="D17" s="133" t="s">
        <v>88</v>
      </c>
      <c r="I17" s="133" t="s">
        <v>602</v>
      </c>
    </row>
    <row r="18" spans="2:9" ht="12.75">
      <c r="B18" s="132" t="s">
        <v>371</v>
      </c>
      <c r="D18" s="133" t="s">
        <v>89</v>
      </c>
      <c r="I18" s="133" t="s">
        <v>603</v>
      </c>
    </row>
    <row r="19" spans="2:11" ht="12.75">
      <c r="B19" s="134" t="s">
        <v>372</v>
      </c>
      <c r="D19" s="133" t="s">
        <v>90</v>
      </c>
      <c r="I19" s="133" t="s">
        <v>604</v>
      </c>
      <c r="K19" s="1047" t="s">
        <v>789</v>
      </c>
    </row>
    <row r="20" spans="2:9" ht="12.75">
      <c r="B20" s="132" t="s">
        <v>77</v>
      </c>
      <c r="D20" s="133" t="s">
        <v>91</v>
      </c>
      <c r="I20" s="133" t="s">
        <v>605</v>
      </c>
    </row>
    <row r="21" spans="2:11" ht="12.75">
      <c r="B21" s="132" t="s">
        <v>373</v>
      </c>
      <c r="D21" s="133" t="s">
        <v>92</v>
      </c>
      <c r="I21" s="133" t="s">
        <v>606</v>
      </c>
      <c r="K21" s="131" t="s">
        <v>791</v>
      </c>
    </row>
    <row r="22" spans="2:11" ht="12.75">
      <c r="B22" s="132" t="s">
        <v>374</v>
      </c>
      <c r="D22" s="133" t="s">
        <v>93</v>
      </c>
      <c r="I22" s="133" t="s">
        <v>607</v>
      </c>
      <c r="K22" s="135" t="s">
        <v>792</v>
      </c>
    </row>
    <row r="23" spans="2:9" ht="12.75">
      <c r="B23" s="134" t="s">
        <v>375</v>
      </c>
      <c r="D23" s="133" t="s">
        <v>376</v>
      </c>
      <c r="I23" s="133" t="s">
        <v>608</v>
      </c>
    </row>
    <row r="24" spans="2:9" ht="12.75">
      <c r="B24" s="134" t="s">
        <v>78</v>
      </c>
      <c r="D24" s="133" t="s">
        <v>95</v>
      </c>
      <c r="I24" s="133" t="s">
        <v>609</v>
      </c>
    </row>
    <row r="25" spans="2:9" ht="12.75">
      <c r="B25" s="132" t="s">
        <v>377</v>
      </c>
      <c r="D25" s="133" t="s">
        <v>96</v>
      </c>
      <c r="I25" s="133" t="s">
        <v>610</v>
      </c>
    </row>
    <row r="26" spans="2:9" ht="12.75">
      <c r="B26" s="134" t="s">
        <v>378</v>
      </c>
      <c r="D26" s="133" t="s">
        <v>98</v>
      </c>
      <c r="I26" s="133" t="s">
        <v>611</v>
      </c>
    </row>
    <row r="27" spans="2:9" ht="12.75">
      <c r="B27" s="132" t="s">
        <v>379</v>
      </c>
      <c r="D27" s="133" t="s">
        <v>99</v>
      </c>
      <c r="I27" s="133" t="s">
        <v>612</v>
      </c>
    </row>
    <row r="28" spans="2:9" ht="12.75">
      <c r="B28" s="134" t="s">
        <v>380</v>
      </c>
      <c r="D28" s="133" t="s">
        <v>100</v>
      </c>
      <c r="I28" s="133" t="s">
        <v>613</v>
      </c>
    </row>
    <row r="29" spans="2:9" ht="12.75">
      <c r="B29" s="134" t="s">
        <v>381</v>
      </c>
      <c r="D29" s="133" t="s">
        <v>102</v>
      </c>
      <c r="I29" s="133" t="s">
        <v>614</v>
      </c>
    </row>
    <row r="30" spans="2:9" ht="12.75">
      <c r="B30" s="134" t="s">
        <v>382</v>
      </c>
      <c r="D30" s="133" t="s">
        <v>103</v>
      </c>
      <c r="I30" s="133" t="s">
        <v>615</v>
      </c>
    </row>
    <row r="31" spans="2:9" ht="12.75">
      <c r="B31" s="134" t="s">
        <v>383</v>
      </c>
      <c r="D31" s="133" t="s">
        <v>104</v>
      </c>
      <c r="I31" s="133" t="s">
        <v>616</v>
      </c>
    </row>
    <row r="32" spans="2:9" ht="12.75">
      <c r="B32" s="134" t="s">
        <v>384</v>
      </c>
      <c r="D32" s="133" t="s">
        <v>105</v>
      </c>
      <c r="I32" s="133" t="s">
        <v>617</v>
      </c>
    </row>
    <row r="33" spans="2:9" ht="12.75">
      <c r="B33" s="132" t="s">
        <v>363</v>
      </c>
      <c r="D33" s="133" t="s">
        <v>106</v>
      </c>
      <c r="I33" s="133" t="s">
        <v>618</v>
      </c>
    </row>
    <row r="34" spans="2:9" ht="12.75">
      <c r="B34" s="132" t="s">
        <v>385</v>
      </c>
      <c r="D34" s="133" t="s">
        <v>107</v>
      </c>
      <c r="I34" s="133" t="s">
        <v>619</v>
      </c>
    </row>
    <row r="35" spans="2:9" ht="12.75">
      <c r="B35" s="132" t="s">
        <v>386</v>
      </c>
      <c r="D35" s="133" t="s">
        <v>108</v>
      </c>
      <c r="I35" s="133" t="s">
        <v>620</v>
      </c>
    </row>
    <row r="36" spans="2:9" ht="12.75">
      <c r="B36" s="132" t="s">
        <v>387</v>
      </c>
      <c r="D36" s="133" t="s">
        <v>12</v>
      </c>
      <c r="I36" s="133" t="s">
        <v>621</v>
      </c>
    </row>
    <row r="37" spans="2:9" ht="12.75">
      <c r="B37" s="134" t="s">
        <v>388</v>
      </c>
      <c r="D37" s="133" t="s">
        <v>217</v>
      </c>
      <c r="I37" s="133" t="s">
        <v>622</v>
      </c>
    </row>
    <row r="38" spans="2:9" ht="12.75">
      <c r="B38" s="134" t="s">
        <v>389</v>
      </c>
      <c r="D38" s="133" t="s">
        <v>390</v>
      </c>
      <c r="I38" s="133" t="s">
        <v>629</v>
      </c>
    </row>
    <row r="39" spans="2:9" ht="12.75">
      <c r="B39" s="132" t="s">
        <v>79</v>
      </c>
      <c r="D39" s="133" t="s">
        <v>110</v>
      </c>
      <c r="I39" s="133" t="s">
        <v>630</v>
      </c>
    </row>
    <row r="40" spans="2:9" ht="12.75">
      <c r="B40" s="134" t="s">
        <v>112</v>
      </c>
      <c r="D40" s="133" t="s">
        <v>111</v>
      </c>
      <c r="I40" s="133" t="s">
        <v>631</v>
      </c>
    </row>
    <row r="41" spans="2:9" ht="12.75">
      <c r="B41" s="132" t="s">
        <v>391</v>
      </c>
      <c r="D41" s="133" t="s">
        <v>112</v>
      </c>
      <c r="I41" s="133" t="s">
        <v>632</v>
      </c>
    </row>
    <row r="42" spans="2:9" ht="12.75">
      <c r="B42" s="134" t="s">
        <v>80</v>
      </c>
      <c r="D42" s="133" t="s">
        <v>116</v>
      </c>
      <c r="I42" s="133" t="s">
        <v>633</v>
      </c>
    </row>
    <row r="43" spans="2:9" ht="12.75">
      <c r="B43" s="133" t="s">
        <v>392</v>
      </c>
      <c r="D43" s="135" t="s">
        <v>117</v>
      </c>
      <c r="I43" s="133" t="s">
        <v>634</v>
      </c>
    </row>
    <row r="44" spans="2:9" ht="12.75">
      <c r="B44" s="134" t="s">
        <v>393</v>
      </c>
      <c r="I44" s="133" t="s">
        <v>635</v>
      </c>
    </row>
    <row r="45" spans="2:9" ht="12.75">
      <c r="B45" s="134" t="s">
        <v>394</v>
      </c>
      <c r="I45" s="133" t="s">
        <v>636</v>
      </c>
    </row>
    <row r="46" spans="2:9" ht="12.75">
      <c r="B46" s="134" t="s">
        <v>395</v>
      </c>
      <c r="I46" s="133" t="s">
        <v>637</v>
      </c>
    </row>
    <row r="47" spans="2:9" ht="12.75">
      <c r="B47" s="132" t="s">
        <v>396</v>
      </c>
      <c r="I47" s="133" t="s">
        <v>638</v>
      </c>
    </row>
    <row r="48" spans="2:9" ht="12.75">
      <c r="B48" s="134" t="s">
        <v>397</v>
      </c>
      <c r="I48" s="133" t="s">
        <v>639</v>
      </c>
    </row>
    <row r="49" spans="2:9" ht="12.75">
      <c r="B49" s="132" t="s">
        <v>398</v>
      </c>
      <c r="I49" s="133" t="s">
        <v>640</v>
      </c>
    </row>
    <row r="50" spans="2:9" ht="12.75">
      <c r="B50" s="134" t="s">
        <v>399</v>
      </c>
      <c r="I50" s="133" t="s">
        <v>641</v>
      </c>
    </row>
    <row r="51" spans="2:9" ht="12.75">
      <c r="B51" s="134" t="s">
        <v>400</v>
      </c>
      <c r="I51" s="133" t="s">
        <v>642</v>
      </c>
    </row>
    <row r="52" spans="2:9" ht="12.75">
      <c r="B52" s="132" t="s">
        <v>401</v>
      </c>
      <c r="I52" s="133" t="s">
        <v>643</v>
      </c>
    </row>
    <row r="53" spans="2:9" ht="12.75">
      <c r="B53" s="134" t="s">
        <v>402</v>
      </c>
      <c r="I53" s="133" t="s">
        <v>644</v>
      </c>
    </row>
    <row r="54" spans="2:9" ht="12.75">
      <c r="B54" s="132" t="s">
        <v>403</v>
      </c>
      <c r="I54" s="133" t="s">
        <v>645</v>
      </c>
    </row>
    <row r="55" spans="2:9" ht="12.75">
      <c r="B55" s="132" t="s">
        <v>82</v>
      </c>
      <c r="I55" s="133" t="s">
        <v>646</v>
      </c>
    </row>
    <row r="56" spans="2:9" ht="12.75">
      <c r="B56" s="133" t="s">
        <v>404</v>
      </c>
      <c r="I56" s="133" t="s">
        <v>647</v>
      </c>
    </row>
    <row r="57" spans="2:9" ht="12.75">
      <c r="B57" s="134" t="s">
        <v>83</v>
      </c>
      <c r="I57" s="133" t="s">
        <v>648</v>
      </c>
    </row>
    <row r="58" spans="2:9" ht="12.75">
      <c r="B58" s="134" t="s">
        <v>89</v>
      </c>
      <c r="I58" s="133" t="s">
        <v>649</v>
      </c>
    </row>
    <row r="59" spans="2:9" ht="12.75">
      <c r="B59" s="134" t="s">
        <v>405</v>
      </c>
      <c r="I59" s="133" t="s">
        <v>653</v>
      </c>
    </row>
    <row r="60" spans="2:9" ht="12.75">
      <c r="B60" s="132" t="s">
        <v>406</v>
      </c>
      <c r="I60" s="133" t="s">
        <v>654</v>
      </c>
    </row>
    <row r="61" spans="2:9" ht="12.75">
      <c r="B61" s="132" t="s">
        <v>84</v>
      </c>
      <c r="I61" s="133" t="s">
        <v>655</v>
      </c>
    </row>
    <row r="62" spans="2:9" ht="12.75">
      <c r="B62" s="134" t="s">
        <v>407</v>
      </c>
      <c r="I62" s="133" t="s">
        <v>656</v>
      </c>
    </row>
    <row r="63" spans="2:9" ht="12.75">
      <c r="B63" s="134" t="s">
        <v>408</v>
      </c>
      <c r="I63" s="133" t="s">
        <v>657</v>
      </c>
    </row>
    <row r="64" spans="2:9" ht="12.75">
      <c r="B64" s="132" t="s">
        <v>409</v>
      </c>
      <c r="I64" s="133" t="s">
        <v>658</v>
      </c>
    </row>
    <row r="65" spans="2:9" ht="12.75">
      <c r="B65" s="134" t="s">
        <v>410</v>
      </c>
      <c r="I65" s="133" t="s">
        <v>659</v>
      </c>
    </row>
    <row r="66" spans="2:9" ht="12.75">
      <c r="B66" s="132" t="s">
        <v>411</v>
      </c>
      <c r="I66" s="135" t="s">
        <v>660</v>
      </c>
    </row>
    <row r="67" ht="12.75">
      <c r="B67" s="134" t="s">
        <v>412</v>
      </c>
    </row>
    <row r="68" ht="12.75">
      <c r="B68" s="132" t="s">
        <v>110</v>
      </c>
    </row>
    <row r="69" ht="12.75">
      <c r="B69" s="134" t="s">
        <v>85</v>
      </c>
    </row>
    <row r="70" ht="12.75">
      <c r="B70" s="132" t="s">
        <v>413</v>
      </c>
    </row>
    <row r="71" ht="12.75">
      <c r="B71" s="132" t="s">
        <v>86</v>
      </c>
    </row>
    <row r="72" ht="12.75">
      <c r="B72" s="134" t="s">
        <v>414</v>
      </c>
    </row>
    <row r="73" ht="12.75">
      <c r="B73" s="132" t="s">
        <v>415</v>
      </c>
    </row>
    <row r="74" ht="12.75">
      <c r="B74" s="134" t="s">
        <v>88</v>
      </c>
    </row>
    <row r="75" ht="12.75">
      <c r="B75" s="134" t="s">
        <v>416</v>
      </c>
    </row>
    <row r="76" ht="12.75">
      <c r="B76" s="134" t="s">
        <v>417</v>
      </c>
    </row>
    <row r="77" ht="12.75">
      <c r="B77" s="132" t="s">
        <v>418</v>
      </c>
    </row>
    <row r="78" ht="25.5">
      <c r="B78" s="134" t="s">
        <v>419</v>
      </c>
    </row>
    <row r="79" ht="12.75">
      <c r="B79" s="132" t="s">
        <v>420</v>
      </c>
    </row>
    <row r="80" ht="12.75">
      <c r="B80" s="132" t="s">
        <v>421</v>
      </c>
    </row>
    <row r="81" ht="12.75">
      <c r="B81" s="132" t="s">
        <v>422</v>
      </c>
    </row>
    <row r="82" ht="12.75">
      <c r="B82" s="134" t="s">
        <v>423</v>
      </c>
    </row>
    <row r="83" ht="12.75">
      <c r="B83" s="134" t="s">
        <v>424</v>
      </c>
    </row>
    <row r="84" ht="12.75">
      <c r="B84" s="134" t="s">
        <v>425</v>
      </c>
    </row>
    <row r="85" ht="12.75">
      <c r="B85" s="134" t="s">
        <v>426</v>
      </c>
    </row>
    <row r="86" ht="12.75">
      <c r="B86" s="132" t="s">
        <v>427</v>
      </c>
    </row>
    <row r="87" ht="12.75">
      <c r="B87" s="134" t="s">
        <v>428</v>
      </c>
    </row>
    <row r="88" ht="12.75">
      <c r="B88" s="132" t="s">
        <v>90</v>
      </c>
    </row>
    <row r="89" ht="12.75">
      <c r="B89" s="132" t="s">
        <v>429</v>
      </c>
    </row>
    <row r="90" ht="12.75">
      <c r="B90" s="134" t="s">
        <v>430</v>
      </c>
    </row>
    <row r="91" ht="12.75">
      <c r="B91" s="134" t="s">
        <v>431</v>
      </c>
    </row>
    <row r="92" ht="12.75">
      <c r="B92" s="132" t="s">
        <v>432</v>
      </c>
    </row>
    <row r="93" ht="12.75">
      <c r="B93" s="132" t="s">
        <v>433</v>
      </c>
    </row>
    <row r="94" ht="12.75">
      <c r="B94" s="134" t="s">
        <v>434</v>
      </c>
    </row>
    <row r="95" ht="12.75">
      <c r="B95" s="132" t="s">
        <v>435</v>
      </c>
    </row>
    <row r="96" ht="12.75">
      <c r="B96" s="132" t="s">
        <v>436</v>
      </c>
    </row>
    <row r="97" ht="12.75">
      <c r="B97" s="132" t="s">
        <v>81</v>
      </c>
    </row>
    <row r="98" ht="12.75">
      <c r="B98" s="132" t="s">
        <v>437</v>
      </c>
    </row>
    <row r="99" ht="12.75">
      <c r="B99" s="134" t="s">
        <v>91</v>
      </c>
    </row>
    <row r="100" ht="12.75">
      <c r="B100" s="132" t="s">
        <v>438</v>
      </c>
    </row>
    <row r="101" ht="12.75">
      <c r="B101" s="132" t="s">
        <v>439</v>
      </c>
    </row>
    <row r="102" ht="12.75">
      <c r="B102" s="134" t="s">
        <v>93</v>
      </c>
    </row>
    <row r="103" ht="12.75">
      <c r="B103" s="134" t="s">
        <v>94</v>
      </c>
    </row>
    <row r="104" ht="12.75">
      <c r="B104" s="134" t="s">
        <v>440</v>
      </c>
    </row>
    <row r="105" ht="12.75">
      <c r="B105" s="132" t="s">
        <v>441</v>
      </c>
    </row>
    <row r="106" ht="12.75">
      <c r="B106" s="132" t="s">
        <v>92</v>
      </c>
    </row>
    <row r="107" ht="12.75">
      <c r="B107" s="134" t="s">
        <v>376</v>
      </c>
    </row>
    <row r="108" ht="12.75">
      <c r="B108" s="132" t="s">
        <v>95</v>
      </c>
    </row>
    <row r="109" ht="12.75">
      <c r="B109" s="134" t="s">
        <v>442</v>
      </c>
    </row>
    <row r="110" ht="12.75">
      <c r="B110" s="134" t="s">
        <v>443</v>
      </c>
    </row>
    <row r="111" ht="12.75">
      <c r="B111" s="132" t="s">
        <v>444</v>
      </c>
    </row>
    <row r="112" ht="12.75">
      <c r="B112" s="132" t="s">
        <v>96</v>
      </c>
    </row>
    <row r="113" ht="12.75">
      <c r="B113" s="134" t="s">
        <v>445</v>
      </c>
    </row>
    <row r="114" ht="12.75">
      <c r="B114" s="132" t="s">
        <v>446</v>
      </c>
    </row>
    <row r="115" ht="12.75">
      <c r="B115" s="134" t="s">
        <v>447</v>
      </c>
    </row>
    <row r="116" ht="12.75">
      <c r="B116" s="132" t="s">
        <v>448</v>
      </c>
    </row>
    <row r="117" ht="12.75">
      <c r="B117" s="134" t="s">
        <v>449</v>
      </c>
    </row>
    <row r="118" ht="12.75">
      <c r="B118" s="134" t="s">
        <v>450</v>
      </c>
    </row>
    <row r="119" ht="12.75">
      <c r="B119" s="132" t="s">
        <v>451</v>
      </c>
    </row>
    <row r="120" ht="12.75">
      <c r="B120" s="132" t="s">
        <v>452</v>
      </c>
    </row>
    <row r="121" ht="12.75">
      <c r="B121" s="132" t="s">
        <v>453</v>
      </c>
    </row>
    <row r="122" ht="12.75">
      <c r="B122" s="132" t="s">
        <v>454</v>
      </c>
    </row>
    <row r="123" ht="12.75">
      <c r="B123" s="132" t="s">
        <v>455</v>
      </c>
    </row>
    <row r="124" ht="12.75">
      <c r="B124" s="134" t="s">
        <v>456</v>
      </c>
    </row>
    <row r="125" ht="12.75">
      <c r="B125" s="132" t="s">
        <v>457</v>
      </c>
    </row>
    <row r="126" ht="12.75">
      <c r="B126" s="132" t="s">
        <v>458</v>
      </c>
    </row>
    <row r="127" ht="12.75">
      <c r="B127" s="134" t="s">
        <v>459</v>
      </c>
    </row>
    <row r="128" ht="12.75">
      <c r="B128" s="134" t="s">
        <v>460</v>
      </c>
    </row>
    <row r="129" ht="12.75">
      <c r="B129" s="134" t="s">
        <v>99</v>
      </c>
    </row>
    <row r="130" ht="12.75">
      <c r="B130" s="132" t="s">
        <v>100</v>
      </c>
    </row>
    <row r="131" ht="12.75">
      <c r="B131" s="134" t="s">
        <v>98</v>
      </c>
    </row>
    <row r="132" ht="12.75">
      <c r="B132" s="134" t="s">
        <v>461</v>
      </c>
    </row>
    <row r="133" ht="12.75">
      <c r="B133" s="134" t="s">
        <v>462</v>
      </c>
    </row>
    <row r="134" ht="12.75">
      <c r="B134" s="134" t="s">
        <v>463</v>
      </c>
    </row>
    <row r="135" ht="12.75">
      <c r="B135" s="134" t="s">
        <v>464</v>
      </c>
    </row>
    <row r="136" ht="12.75">
      <c r="B136" s="132" t="s">
        <v>465</v>
      </c>
    </row>
    <row r="137" ht="12.75">
      <c r="B137" s="134" t="s">
        <v>466</v>
      </c>
    </row>
    <row r="138" ht="12.75">
      <c r="B138" s="132" t="s">
        <v>467</v>
      </c>
    </row>
    <row r="139" ht="12.75">
      <c r="B139" s="132" t="s">
        <v>103</v>
      </c>
    </row>
    <row r="140" ht="12.75">
      <c r="B140" s="134" t="s">
        <v>468</v>
      </c>
    </row>
    <row r="141" ht="12.75">
      <c r="B141" s="134" t="s">
        <v>469</v>
      </c>
    </row>
    <row r="142" ht="12.75">
      <c r="B142" s="133" t="s">
        <v>470</v>
      </c>
    </row>
    <row r="143" ht="12.75">
      <c r="B143" s="134" t="s">
        <v>471</v>
      </c>
    </row>
    <row r="144" ht="12.75">
      <c r="B144" s="132" t="s">
        <v>102</v>
      </c>
    </row>
    <row r="145" ht="12.75">
      <c r="B145" s="134" t="s">
        <v>472</v>
      </c>
    </row>
    <row r="146" ht="12.75">
      <c r="B146" s="134" t="s">
        <v>473</v>
      </c>
    </row>
    <row r="147" ht="12.75">
      <c r="B147" s="132" t="s">
        <v>474</v>
      </c>
    </row>
    <row r="148" ht="12.75">
      <c r="B148" s="132" t="s">
        <v>475</v>
      </c>
    </row>
    <row r="149" ht="12.75">
      <c r="B149" s="132" t="s">
        <v>476</v>
      </c>
    </row>
    <row r="150" ht="12.75">
      <c r="B150" s="134" t="s">
        <v>477</v>
      </c>
    </row>
    <row r="151" ht="12.75">
      <c r="B151" s="132" t="s">
        <v>478</v>
      </c>
    </row>
    <row r="152" ht="12.75">
      <c r="B152" s="132" t="s">
        <v>479</v>
      </c>
    </row>
    <row r="153" ht="12.75">
      <c r="B153" s="132" t="s">
        <v>480</v>
      </c>
    </row>
    <row r="154" ht="12.75">
      <c r="B154" s="132" t="s">
        <v>481</v>
      </c>
    </row>
    <row r="155" ht="12.75">
      <c r="B155" s="134" t="s">
        <v>101</v>
      </c>
    </row>
    <row r="156" ht="12.75">
      <c r="B156" s="134" t="s">
        <v>482</v>
      </c>
    </row>
    <row r="157" ht="12.75">
      <c r="B157" s="132" t="s">
        <v>483</v>
      </c>
    </row>
    <row r="158" ht="12.75">
      <c r="B158" s="134" t="s">
        <v>484</v>
      </c>
    </row>
    <row r="159" ht="12.75">
      <c r="B159" s="132" t="s">
        <v>485</v>
      </c>
    </row>
    <row r="160" ht="12.75">
      <c r="B160" s="134" t="s">
        <v>486</v>
      </c>
    </row>
    <row r="161" ht="12.75">
      <c r="B161" s="134" t="s">
        <v>487</v>
      </c>
    </row>
    <row r="162" ht="12.75">
      <c r="B162" s="134" t="s">
        <v>488</v>
      </c>
    </row>
    <row r="163" ht="12.75">
      <c r="B163" s="132" t="s">
        <v>489</v>
      </c>
    </row>
    <row r="164" ht="12.75">
      <c r="B164" s="134" t="s">
        <v>104</v>
      </c>
    </row>
    <row r="165" ht="12.75">
      <c r="B165" s="134" t="s">
        <v>105</v>
      </c>
    </row>
    <row r="166" ht="12.75">
      <c r="B166" s="132" t="s">
        <v>490</v>
      </c>
    </row>
    <row r="167" ht="12.75">
      <c r="B167" s="134" t="s">
        <v>491</v>
      </c>
    </row>
    <row r="168" ht="12.75">
      <c r="B168" s="132" t="s">
        <v>216</v>
      </c>
    </row>
    <row r="169" ht="12.75">
      <c r="B169" s="134" t="s">
        <v>492</v>
      </c>
    </row>
    <row r="170" ht="12.75">
      <c r="B170" s="132" t="s">
        <v>493</v>
      </c>
    </row>
    <row r="171" ht="12.75">
      <c r="B171" s="132" t="s">
        <v>494</v>
      </c>
    </row>
    <row r="172" ht="12.75">
      <c r="B172" s="134" t="s">
        <v>495</v>
      </c>
    </row>
    <row r="173" ht="12.75">
      <c r="B173" s="134" t="s">
        <v>496</v>
      </c>
    </row>
    <row r="174" ht="12.75">
      <c r="B174" s="132" t="s">
        <v>497</v>
      </c>
    </row>
    <row r="175" ht="12.75">
      <c r="B175" s="134" t="s">
        <v>498</v>
      </c>
    </row>
    <row r="176" ht="12.75">
      <c r="B176" s="134" t="s">
        <v>499</v>
      </c>
    </row>
    <row r="177" ht="12.75">
      <c r="B177" s="132" t="s">
        <v>106</v>
      </c>
    </row>
    <row r="178" ht="12.75">
      <c r="B178" s="132" t="s">
        <v>500</v>
      </c>
    </row>
    <row r="179" ht="12.75">
      <c r="B179" s="132" t="s">
        <v>501</v>
      </c>
    </row>
    <row r="180" ht="12.75">
      <c r="B180" s="134" t="s">
        <v>107</v>
      </c>
    </row>
    <row r="181" ht="12.75">
      <c r="B181" s="132" t="s">
        <v>502</v>
      </c>
    </row>
    <row r="182" ht="12.75">
      <c r="B182" s="132" t="s">
        <v>503</v>
      </c>
    </row>
    <row r="183" ht="12.75">
      <c r="B183" s="134" t="s">
        <v>504</v>
      </c>
    </row>
    <row r="184" ht="12.75">
      <c r="B184" s="134" t="s">
        <v>505</v>
      </c>
    </row>
    <row r="185" ht="12.75">
      <c r="B185" s="134" t="s">
        <v>506</v>
      </c>
    </row>
    <row r="186" ht="12.75">
      <c r="B186" s="132" t="s">
        <v>108</v>
      </c>
    </row>
    <row r="187" ht="12.75">
      <c r="B187" s="134" t="s">
        <v>12</v>
      </c>
    </row>
    <row r="188" ht="12.75">
      <c r="B188" s="136" t="s">
        <v>507</v>
      </c>
    </row>
    <row r="189" ht="12.75">
      <c r="B189" s="132" t="s">
        <v>508</v>
      </c>
    </row>
    <row r="190" ht="12.75">
      <c r="B190" s="134" t="s">
        <v>509</v>
      </c>
    </row>
    <row r="191" ht="12.75">
      <c r="B191" s="132" t="s">
        <v>510</v>
      </c>
    </row>
    <row r="192" ht="12.75">
      <c r="B192" s="132" t="s">
        <v>511</v>
      </c>
    </row>
    <row r="193" ht="12.75">
      <c r="B193" s="132" t="s">
        <v>512</v>
      </c>
    </row>
    <row r="194" ht="12.75">
      <c r="B194" s="132" t="s">
        <v>513</v>
      </c>
    </row>
    <row r="195" ht="12.75">
      <c r="B195" s="132" t="s">
        <v>514</v>
      </c>
    </row>
    <row r="196" ht="12.75">
      <c r="B196" s="134" t="s">
        <v>515</v>
      </c>
    </row>
    <row r="197" ht="12.75">
      <c r="B197" s="134" t="s">
        <v>516</v>
      </c>
    </row>
    <row r="198" ht="12.75">
      <c r="B198" s="132" t="s">
        <v>517</v>
      </c>
    </row>
    <row r="199" ht="12.75">
      <c r="B199" s="134" t="s">
        <v>518</v>
      </c>
    </row>
    <row r="200" ht="12.75">
      <c r="B200" s="132" t="s">
        <v>519</v>
      </c>
    </row>
    <row r="201" ht="12.75">
      <c r="B201" s="132" t="s">
        <v>520</v>
      </c>
    </row>
    <row r="202" ht="12.75">
      <c r="B202" s="134" t="s">
        <v>521</v>
      </c>
    </row>
    <row r="203" ht="12.75">
      <c r="B203" s="132" t="s">
        <v>522</v>
      </c>
    </row>
    <row r="204" ht="12.75">
      <c r="B204" s="134" t="s">
        <v>523</v>
      </c>
    </row>
    <row r="205" ht="12.75">
      <c r="B205" s="134" t="s">
        <v>524</v>
      </c>
    </row>
    <row r="206" ht="12.75">
      <c r="B206" s="132" t="s">
        <v>109</v>
      </c>
    </row>
    <row r="207" ht="12.75">
      <c r="B207" s="132" t="s">
        <v>111</v>
      </c>
    </row>
    <row r="208" ht="12.75">
      <c r="B208" s="134" t="s">
        <v>525</v>
      </c>
    </row>
    <row r="209" ht="12.75">
      <c r="B209" s="132" t="s">
        <v>526</v>
      </c>
    </row>
    <row r="210" ht="12.75">
      <c r="B210" s="132" t="s">
        <v>527</v>
      </c>
    </row>
    <row r="211" ht="12.75">
      <c r="B211" s="132" t="s">
        <v>528</v>
      </c>
    </row>
    <row r="212" ht="12.75">
      <c r="B212" s="132" t="s">
        <v>529</v>
      </c>
    </row>
    <row r="213" ht="12.75">
      <c r="B213" s="134" t="s">
        <v>530</v>
      </c>
    </row>
    <row r="214" ht="12.75">
      <c r="B214" s="132" t="s">
        <v>531</v>
      </c>
    </row>
    <row r="215" ht="12.75">
      <c r="B215" s="134" t="s">
        <v>532</v>
      </c>
    </row>
    <row r="216" ht="12.75">
      <c r="B216" s="132" t="s">
        <v>533</v>
      </c>
    </row>
    <row r="217" ht="12.75">
      <c r="B217" s="134" t="s">
        <v>534</v>
      </c>
    </row>
    <row r="218" ht="12.75">
      <c r="B218" s="132" t="s">
        <v>535</v>
      </c>
    </row>
    <row r="219" ht="12.75">
      <c r="B219" s="134" t="s">
        <v>536</v>
      </c>
    </row>
    <row r="220" ht="12.75">
      <c r="B220" s="132" t="s">
        <v>537</v>
      </c>
    </row>
    <row r="221" ht="12.75">
      <c r="B221" s="134" t="s">
        <v>538</v>
      </c>
    </row>
    <row r="222" ht="12.75">
      <c r="B222" s="132" t="s">
        <v>113</v>
      </c>
    </row>
    <row r="223" ht="12.75">
      <c r="B223" s="134" t="s">
        <v>539</v>
      </c>
    </row>
    <row r="224" ht="12.75">
      <c r="B224" s="132" t="s">
        <v>540</v>
      </c>
    </row>
    <row r="225" ht="12.75">
      <c r="B225" s="132" t="s">
        <v>114</v>
      </c>
    </row>
    <row r="226" ht="12.75">
      <c r="B226" s="134" t="s">
        <v>115</v>
      </c>
    </row>
    <row r="227" ht="12.75">
      <c r="B227" s="134" t="s">
        <v>541</v>
      </c>
    </row>
    <row r="228" ht="12.75">
      <c r="B228" s="134" t="s">
        <v>542</v>
      </c>
    </row>
    <row r="229" ht="12.75">
      <c r="B229" s="132" t="s">
        <v>543</v>
      </c>
    </row>
    <row r="230" ht="12.75">
      <c r="B230" s="134" t="s">
        <v>544</v>
      </c>
    </row>
    <row r="231" ht="12.75">
      <c r="B231" s="134" t="s">
        <v>545</v>
      </c>
    </row>
    <row r="232" ht="12.75">
      <c r="B232" s="132" t="s">
        <v>546</v>
      </c>
    </row>
    <row r="233" ht="12.75">
      <c r="B233" s="134" t="s">
        <v>547</v>
      </c>
    </row>
    <row r="234" ht="12.75">
      <c r="B234" s="132" t="s">
        <v>548</v>
      </c>
    </row>
    <row r="235" ht="12.75">
      <c r="B235" s="134" t="s">
        <v>549</v>
      </c>
    </row>
    <row r="236" ht="12.75">
      <c r="B236" s="134" t="s">
        <v>550</v>
      </c>
    </row>
    <row r="237" ht="12.75">
      <c r="B237" s="132" t="s">
        <v>551</v>
      </c>
    </row>
    <row r="238" ht="12.75">
      <c r="B238" s="132" t="s">
        <v>552</v>
      </c>
    </row>
    <row r="239" ht="12.75">
      <c r="B239" s="132" t="s">
        <v>553</v>
      </c>
    </row>
    <row r="240" ht="12.75">
      <c r="B240" s="134" t="s">
        <v>390</v>
      </c>
    </row>
    <row r="241" ht="12.75">
      <c r="B241" s="134" t="s">
        <v>554</v>
      </c>
    </row>
    <row r="242" ht="12.75">
      <c r="B242" s="132" t="s">
        <v>555</v>
      </c>
    </row>
    <row r="243" ht="12.75">
      <c r="B243" s="137" t="s">
        <v>556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43"/>
    <pageSetUpPr fitToPage="1"/>
  </sheetPr>
  <dimension ref="A1:N38"/>
  <sheetViews>
    <sheetView showGridLines="0" zoomScale="80" zoomScaleNormal="80" zoomScalePageLayoutView="0" workbookViewId="0" topLeftCell="A10">
      <selection activeCell="B34" sqref="B34"/>
    </sheetView>
  </sheetViews>
  <sheetFormatPr defaultColWidth="9.140625" defaultRowHeight="15" customHeight="1"/>
  <cols>
    <col min="1" max="1" width="16.421875" style="23" customWidth="1"/>
    <col min="2" max="3" width="12.8515625" style="23" customWidth="1"/>
    <col min="4" max="4" width="10.140625" style="23" customWidth="1"/>
    <col min="5" max="5" width="9.8515625" style="23" customWidth="1"/>
    <col min="6" max="6" width="10.8515625" style="23" customWidth="1"/>
    <col min="7" max="7" width="10.7109375" style="23" customWidth="1"/>
    <col min="8" max="8" width="9.8515625" style="23" customWidth="1"/>
    <col min="9" max="9" width="8.00390625" style="23" customWidth="1"/>
    <col min="10" max="10" width="10.8515625" style="23" customWidth="1"/>
    <col min="11" max="11" width="11.421875" style="23" customWidth="1"/>
    <col min="12" max="12" width="9.8515625" style="23" customWidth="1"/>
    <col min="13" max="13" width="8.00390625" style="23" customWidth="1"/>
    <col min="14" max="16384" width="9.140625" style="23" customWidth="1"/>
  </cols>
  <sheetData>
    <row r="1" spans="1:14" ht="12" customHeight="1">
      <c r="A1" s="18" t="s">
        <v>7</v>
      </c>
      <c r="B1" s="16"/>
      <c r="L1" s="19"/>
      <c r="M1" s="19"/>
      <c r="N1" s="19"/>
    </row>
    <row r="2" spans="1:14" ht="12" customHeight="1">
      <c r="A2" s="20"/>
      <c r="B2" s="17"/>
      <c r="L2" s="21"/>
      <c r="M2" s="21"/>
      <c r="N2" s="21"/>
    </row>
    <row r="3" spans="1:14" ht="12" customHeight="1">
      <c r="A3" s="20" t="s">
        <v>8</v>
      </c>
      <c r="B3" s="17"/>
      <c r="L3" s="21"/>
      <c r="M3" s="21"/>
      <c r="N3" s="21"/>
    </row>
    <row r="4" spans="1:14" ht="12.75">
      <c r="A4" s="22" t="s">
        <v>18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6" spans="1:14" ht="1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5" customHeight="1">
      <c r="A7" s="25" t="s">
        <v>816</v>
      </c>
      <c r="B7" s="2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5" customHeight="1">
      <c r="A8" s="26" t="s">
        <v>20</v>
      </c>
      <c r="B8" s="26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s="252" customFormat="1" ht="15" customHeight="1">
      <c r="A10" s="374" t="s">
        <v>34</v>
      </c>
      <c r="B10" s="496">
        <v>2009</v>
      </c>
      <c r="C10" s="451"/>
      <c r="D10" s="451"/>
      <c r="E10" s="452"/>
      <c r="F10" s="452"/>
      <c r="G10" s="452"/>
      <c r="H10" s="452"/>
      <c r="I10" s="452"/>
      <c r="J10" s="452"/>
      <c r="K10" s="452"/>
      <c r="L10" s="452"/>
      <c r="M10" s="452"/>
      <c r="N10" s="24"/>
    </row>
    <row r="11" spans="1:14" s="252" customFormat="1" ht="15" customHeight="1">
      <c r="A11" s="451"/>
      <c r="B11" s="451"/>
      <c r="C11" s="452"/>
      <c r="D11" s="452"/>
      <c r="E11" s="452"/>
      <c r="F11" s="452"/>
      <c r="G11" s="452"/>
      <c r="H11" s="452"/>
      <c r="I11" s="453"/>
      <c r="J11" s="452"/>
      <c r="K11" s="452"/>
      <c r="L11" s="452"/>
      <c r="M11" s="453"/>
      <c r="N11" s="24"/>
    </row>
    <row r="12" spans="1:14" s="114" customFormat="1" ht="15" customHeight="1">
      <c r="A12" s="70"/>
      <c r="B12" s="454" t="str">
        <f>"Citizens of "&amp;Cntry!D8</f>
        <v>Citizens of Belgium</v>
      </c>
      <c r="C12" s="454"/>
      <c r="D12" s="364"/>
      <c r="E12" s="366"/>
      <c r="F12" s="364" t="str">
        <f>"Non citizens of "&amp;Cntry!D8</f>
        <v>Non citizens of Belgium</v>
      </c>
      <c r="G12" s="364"/>
      <c r="H12" s="364"/>
      <c r="I12" s="455"/>
      <c r="J12" s="364"/>
      <c r="K12" s="364"/>
      <c r="L12" s="364"/>
      <c r="M12" s="456"/>
      <c r="N12" s="74"/>
    </row>
    <row r="13" spans="1:14" s="114" customFormat="1" ht="18" customHeight="1">
      <c r="A13" s="71"/>
      <c r="B13" s="457" t="s">
        <v>35</v>
      </c>
      <c r="C13" s="458"/>
      <c r="D13" s="459"/>
      <c r="E13" s="460"/>
      <c r="F13" s="457" t="s">
        <v>36</v>
      </c>
      <c r="G13" s="459"/>
      <c r="H13" s="459"/>
      <c r="I13" s="461"/>
      <c r="J13" s="457"/>
      <c r="K13" s="459"/>
      <c r="L13" s="459"/>
      <c r="M13" s="462"/>
      <c r="N13" s="74"/>
    </row>
    <row r="14" spans="1:14" s="114" customFormat="1" ht="18" customHeight="1">
      <c r="A14" s="71"/>
      <c r="B14" s="463"/>
      <c r="C14" s="364"/>
      <c r="D14" s="464"/>
      <c r="E14" s="465"/>
      <c r="F14" s="466" t="s">
        <v>37</v>
      </c>
      <c r="G14" s="467"/>
      <c r="H14" s="30"/>
      <c r="I14" s="468"/>
      <c r="J14" s="466" t="s">
        <v>38</v>
      </c>
      <c r="K14" s="467"/>
      <c r="L14" s="30"/>
      <c r="M14" s="469"/>
      <c r="N14" s="74"/>
    </row>
    <row r="15" spans="1:14" s="114" customFormat="1" ht="39.75" customHeight="1">
      <c r="A15" s="470"/>
      <c r="B15" s="471" t="s">
        <v>39</v>
      </c>
      <c r="C15" s="472" t="s">
        <v>40</v>
      </c>
      <c r="D15" s="473" t="s">
        <v>41</v>
      </c>
      <c r="E15" s="474" t="s">
        <v>42</v>
      </c>
      <c r="F15" s="475" t="s">
        <v>43</v>
      </c>
      <c r="G15" s="476" t="s">
        <v>44</v>
      </c>
      <c r="H15" s="477" t="s">
        <v>45</v>
      </c>
      <c r="I15" s="478" t="s">
        <v>42</v>
      </c>
      <c r="J15" s="476" t="s">
        <v>43</v>
      </c>
      <c r="K15" s="476" t="s">
        <v>44</v>
      </c>
      <c r="L15" s="477" t="s">
        <v>45</v>
      </c>
      <c r="M15" s="478" t="s">
        <v>42</v>
      </c>
      <c r="N15" s="74"/>
    </row>
    <row r="16" spans="1:14" s="114" customFormat="1" ht="15" customHeight="1">
      <c r="A16" s="479" t="s">
        <v>46</v>
      </c>
      <c r="B16" s="1057">
        <v>4150</v>
      </c>
      <c r="C16" s="1057">
        <v>54</v>
      </c>
      <c r="D16" s="1057">
        <v>22</v>
      </c>
      <c r="E16" s="1057">
        <v>4226</v>
      </c>
      <c r="F16" s="1058">
        <v>11</v>
      </c>
      <c r="G16" s="1058">
        <v>0</v>
      </c>
      <c r="H16" s="1058">
        <v>9</v>
      </c>
      <c r="I16" s="1058">
        <v>20</v>
      </c>
      <c r="J16" s="1058">
        <v>11</v>
      </c>
      <c r="K16" s="1058">
        <v>0</v>
      </c>
      <c r="L16" s="1058">
        <v>8</v>
      </c>
      <c r="M16" s="1058">
        <v>19</v>
      </c>
      <c r="N16" s="74"/>
    </row>
    <row r="17" spans="1:14" s="114" customFormat="1" ht="15" customHeight="1">
      <c r="A17" s="421" t="s">
        <v>47</v>
      </c>
      <c r="B17" s="1057">
        <v>116</v>
      </c>
      <c r="C17" s="1057">
        <v>182</v>
      </c>
      <c r="D17" s="1057">
        <v>16</v>
      </c>
      <c r="E17" s="1057">
        <v>314</v>
      </c>
      <c r="F17" s="1058">
        <v>124</v>
      </c>
      <c r="G17" s="1058">
        <v>39</v>
      </c>
      <c r="H17" s="1058">
        <v>13</v>
      </c>
      <c r="I17" s="1058">
        <v>176</v>
      </c>
      <c r="J17" s="1058">
        <v>107</v>
      </c>
      <c r="K17" s="1058">
        <v>23</v>
      </c>
      <c r="L17" s="1058">
        <v>3</v>
      </c>
      <c r="M17" s="1058">
        <v>133</v>
      </c>
      <c r="N17" s="74"/>
    </row>
    <row r="18" spans="1:14" s="114" customFormat="1" ht="15" customHeight="1">
      <c r="A18" s="480" t="s">
        <v>24</v>
      </c>
      <c r="B18" s="1057">
        <v>21</v>
      </c>
      <c r="C18" s="1057">
        <v>5</v>
      </c>
      <c r="D18" s="1057">
        <v>1</v>
      </c>
      <c r="E18" s="1057">
        <v>27</v>
      </c>
      <c r="F18" s="1058">
        <v>1</v>
      </c>
      <c r="G18" s="1058">
        <v>1</v>
      </c>
      <c r="H18" s="1058">
        <v>0</v>
      </c>
      <c r="I18" s="1058">
        <v>2</v>
      </c>
      <c r="J18" s="1058">
        <v>1</v>
      </c>
      <c r="K18" s="1058">
        <v>0</v>
      </c>
      <c r="L18" s="1058">
        <v>0</v>
      </c>
      <c r="M18" s="1058">
        <v>1</v>
      </c>
      <c r="N18" s="74"/>
    </row>
    <row r="19" spans="1:14" s="114" customFormat="1" ht="15" customHeight="1">
      <c r="A19" s="481" t="s">
        <v>31</v>
      </c>
      <c r="B19" s="1057">
        <v>4287</v>
      </c>
      <c r="C19" s="1057">
        <v>241</v>
      </c>
      <c r="D19" s="1057">
        <v>39</v>
      </c>
      <c r="E19" s="1057">
        <v>4567</v>
      </c>
      <c r="F19" s="1058">
        <v>136</v>
      </c>
      <c r="G19" s="1058">
        <v>40</v>
      </c>
      <c r="H19" s="1058">
        <v>22</v>
      </c>
      <c r="I19" s="1058">
        <v>198</v>
      </c>
      <c r="J19" s="1058">
        <v>119</v>
      </c>
      <c r="K19" s="1058">
        <v>23</v>
      </c>
      <c r="L19" s="1058">
        <v>11</v>
      </c>
      <c r="M19" s="1058">
        <v>153</v>
      </c>
      <c r="N19" s="74"/>
    </row>
    <row r="20" spans="1:14" s="114" customFormat="1" ht="15" customHeight="1">
      <c r="A20" s="482"/>
      <c r="B20" s="483"/>
      <c r="C20" s="484"/>
      <c r="D20" s="484"/>
      <c r="E20" s="484"/>
      <c r="F20" s="484"/>
      <c r="G20" s="484"/>
      <c r="H20" s="484"/>
      <c r="I20" s="485"/>
      <c r="J20" s="486" t="s">
        <v>48</v>
      </c>
      <c r="K20" s="487"/>
      <c r="L20" s="487"/>
      <c r="M20" s="466"/>
      <c r="N20" s="74"/>
    </row>
    <row r="21" spans="1:14" s="114" customFormat="1" ht="15" customHeight="1">
      <c r="A21" s="482"/>
      <c r="B21" s="483"/>
      <c r="C21" s="484"/>
      <c r="D21" s="484"/>
      <c r="E21" s="484"/>
      <c r="F21" s="484"/>
      <c r="G21" s="484"/>
      <c r="H21" s="484"/>
      <c r="I21" s="485"/>
      <c r="J21" s="486"/>
      <c r="K21" s="487"/>
      <c r="L21" s="487"/>
      <c r="M21" s="466"/>
      <c r="N21" s="74"/>
    </row>
    <row r="22" spans="1:14" ht="15" customHeight="1">
      <c r="A22" s="65"/>
      <c r="B22" s="65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12.75">
      <c r="A23" s="65" t="s">
        <v>32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24"/>
    </row>
    <row r="24" spans="1:14" ht="12.75">
      <c r="A24" s="24"/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24"/>
    </row>
    <row r="25" spans="1:14" ht="12.75">
      <c r="A25" s="24"/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24"/>
    </row>
    <row r="26" spans="1:14" ht="12.75">
      <c r="A26" s="24"/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24"/>
    </row>
    <row r="27" spans="1:14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2.75">
      <c r="A28" s="65" t="s">
        <v>33</v>
      </c>
      <c r="B28" s="66" t="s">
        <v>849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24"/>
    </row>
    <row r="29" spans="1:14" ht="12.75">
      <c r="A29" s="24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24"/>
    </row>
    <row r="30" spans="1:14" ht="12.75">
      <c r="A30" s="24"/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24"/>
    </row>
    <row r="31" spans="1:14" ht="12.75">
      <c r="A31" s="24"/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24"/>
    </row>
    <row r="32" spans="1:14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ht="12.75">
      <c r="A33" s="65" t="s">
        <v>664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ht="12.75">
      <c r="A34" s="65"/>
      <c r="B34" s="638" t="s">
        <v>655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ht="12.75">
      <c r="A35" s="636"/>
      <c r="B35" s="639" t="s">
        <v>656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15" customHeight="1">
      <c r="A36" s="637"/>
      <c r="B36" s="639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ht="15" customHeight="1">
      <c r="A37" s="24"/>
      <c r="B37" s="639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ht="1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</sheetData>
  <sheetProtection password="CD9E" sheet="1" selectLockedCells="1"/>
  <conditionalFormatting sqref="M16:M19 I16:I19 E16:E19">
    <cfRule type="expression" priority="2" dxfId="0">
      <formula>E16&lt;&gt;SUM(B16:D16)</formula>
    </cfRule>
  </conditionalFormatting>
  <conditionalFormatting sqref="B19:E19 F19:I19 J19:M19">
    <cfRule type="expression" priority="1" dxfId="0">
      <formula>B19&lt;&gt;SUM(B16:B18)</formula>
    </cfRule>
  </conditionalFormatting>
  <dataValidations count="1">
    <dataValidation type="list" allowBlank="1" showInputMessage="1" showErrorMessage="1" sqref="B34:B37">
      <formula1>ModelQuest</formula1>
    </dataValidation>
  </dataValidations>
  <hyperlinks>
    <hyperlink ref="A1" location="'List of tables'!A9" display="'List of tables'!A9"/>
    <hyperlink ref="A3" location="Cntry!A1" display="Go to country metadata"/>
  </hyperlinks>
  <printOptions/>
  <pageMargins left="0.4724409448818898" right="0.4724409448818898" top="0.8267716535433072" bottom="0.7480314960629921" header="0.5118110236220472" footer="0.5118110236220472"/>
  <pageSetup fitToHeight="1" fitToWidth="1" horizontalDpi="600" verticalDpi="600" orientation="landscape" paperSize="9" scale="88" r:id="rId1"/>
  <headerFooter alignWithMargins="0">
    <oddHeader>&amp;LCDH&amp;C &amp;F&amp;R&amp;A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7">
    <tabColor indexed="43"/>
    <pageSetUpPr fitToPage="1"/>
  </sheetPr>
  <dimension ref="A1:X34"/>
  <sheetViews>
    <sheetView showGridLines="0" zoomScale="90" zoomScaleNormal="90" zoomScalePageLayoutView="0" workbookViewId="0" topLeftCell="A10">
      <selection activeCell="A2" sqref="A2"/>
    </sheetView>
  </sheetViews>
  <sheetFormatPr defaultColWidth="9.140625" defaultRowHeight="15" customHeight="1"/>
  <cols>
    <col min="1" max="1" width="29.140625" style="77" customWidth="1"/>
    <col min="2" max="2" width="11.57421875" style="77" customWidth="1"/>
    <col min="3" max="3" width="9.7109375" style="77" customWidth="1"/>
    <col min="4" max="4" width="9.8515625" style="77" customWidth="1"/>
    <col min="5" max="5" width="8.8515625" style="77" customWidth="1"/>
    <col min="6" max="6" width="8.140625" style="77" customWidth="1"/>
    <col min="7" max="7" width="10.140625" style="77" customWidth="1"/>
    <col min="8" max="8" width="7.00390625" style="77" customWidth="1"/>
    <col min="9" max="9" width="10.421875" style="77" customWidth="1"/>
    <col min="10" max="12" width="9.8515625" style="77" customWidth="1"/>
    <col min="13" max="13" width="6.57421875" style="77" customWidth="1"/>
    <col min="14" max="14" width="9.7109375" style="77" customWidth="1"/>
    <col min="15" max="15" width="7.28125" style="77" customWidth="1"/>
    <col min="16" max="16" width="10.28125" style="77" customWidth="1"/>
    <col min="17" max="18" width="10.8515625" style="77" customWidth="1"/>
    <col min="19" max="19" width="9.7109375" style="77" customWidth="1"/>
    <col min="20" max="20" width="7.140625" style="77" customWidth="1"/>
    <col min="21" max="21" width="10.140625" style="77" customWidth="1"/>
    <col min="22" max="22" width="7.28125" style="77" customWidth="1"/>
    <col min="23" max="16384" width="9.140625" style="77" customWidth="1"/>
  </cols>
  <sheetData>
    <row r="1" spans="1:15" ht="12" customHeight="1">
      <c r="A1" s="509" t="s">
        <v>7</v>
      </c>
      <c r="J1" s="19"/>
      <c r="K1" s="19"/>
      <c r="L1" s="19"/>
      <c r="O1" s="23"/>
    </row>
    <row r="2" spans="1:15" ht="12" customHeight="1">
      <c r="A2" s="510"/>
      <c r="J2" s="21"/>
      <c r="K2" s="21"/>
      <c r="L2" s="21"/>
      <c r="O2" s="23"/>
    </row>
    <row r="3" spans="1:15" ht="12" customHeight="1">
      <c r="A3" s="510" t="s">
        <v>8</v>
      </c>
      <c r="J3" s="21"/>
      <c r="K3" s="21"/>
      <c r="L3" s="21"/>
      <c r="O3" s="23"/>
    </row>
    <row r="4" spans="1:24" s="23" customFormat="1" ht="12.75">
      <c r="A4" s="22" t="s">
        <v>18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6" spans="1:24" ht="1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6"/>
      <c r="Q6" s="76"/>
      <c r="R6" s="76"/>
      <c r="S6" s="74"/>
      <c r="T6" s="76"/>
      <c r="U6" s="74"/>
      <c r="V6" s="76"/>
      <c r="W6" s="76"/>
      <c r="X6" s="76"/>
    </row>
    <row r="7" spans="1:24" ht="15" customHeight="1">
      <c r="A7" s="72" t="s">
        <v>817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6"/>
      <c r="Q7" s="76"/>
      <c r="R7" s="76"/>
      <c r="S7" s="74"/>
      <c r="T7" s="76"/>
      <c r="U7" s="74"/>
      <c r="V7" s="76"/>
      <c r="W7" s="76"/>
      <c r="X7" s="76"/>
    </row>
    <row r="8" spans="1:24" ht="15" customHeight="1">
      <c r="A8" s="73" t="s">
        <v>20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6"/>
      <c r="Q8" s="76"/>
      <c r="R8" s="76"/>
      <c r="S8" s="74"/>
      <c r="T8" s="76"/>
      <c r="U8" s="74"/>
      <c r="V8" s="76"/>
      <c r="W8" s="76"/>
      <c r="X8" s="76"/>
    </row>
    <row r="9" spans="1:24" ht="1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6"/>
      <c r="Q9" s="76"/>
      <c r="R9" s="76"/>
      <c r="S9" s="74"/>
      <c r="T9" s="76"/>
      <c r="U9" s="74"/>
      <c r="V9" s="76"/>
      <c r="W9" s="76"/>
      <c r="X9" s="76"/>
    </row>
    <row r="10" spans="1:24" ht="18" customHeight="1">
      <c r="A10" s="445" t="s">
        <v>49</v>
      </c>
      <c r="B10" s="380">
        <v>2007</v>
      </c>
      <c r="C10" s="381"/>
      <c r="D10" s="381"/>
      <c r="E10" s="381"/>
      <c r="F10" s="381"/>
      <c r="G10" s="381"/>
      <c r="H10" s="382"/>
      <c r="I10" s="380">
        <v>2008</v>
      </c>
      <c r="J10" s="381"/>
      <c r="K10" s="381"/>
      <c r="L10" s="381"/>
      <c r="M10" s="381"/>
      <c r="N10" s="381"/>
      <c r="O10" s="382"/>
      <c r="P10" s="380">
        <v>2009</v>
      </c>
      <c r="Q10" s="381"/>
      <c r="R10" s="381"/>
      <c r="S10" s="381"/>
      <c r="T10" s="381"/>
      <c r="U10" s="381"/>
      <c r="V10" s="382"/>
      <c r="W10" s="32"/>
      <c r="X10" s="771" t="s">
        <v>21</v>
      </c>
    </row>
    <row r="11" spans="1:24" ht="15" customHeight="1">
      <c r="A11" s="446"/>
      <c r="B11" s="682" t="s">
        <v>51</v>
      </c>
      <c r="C11" s="384" t="s">
        <v>50</v>
      </c>
      <c r="D11" s="385"/>
      <c r="E11" s="385"/>
      <c r="F11" s="386"/>
      <c r="G11" s="387" t="s">
        <v>24</v>
      </c>
      <c r="H11" s="388"/>
      <c r="I11" s="682" t="s">
        <v>51</v>
      </c>
      <c r="J11" s="384" t="s">
        <v>50</v>
      </c>
      <c r="K11" s="385"/>
      <c r="L11" s="385"/>
      <c r="M11" s="386"/>
      <c r="N11" s="387" t="s">
        <v>24</v>
      </c>
      <c r="O11" s="388"/>
      <c r="P11" s="682" t="s">
        <v>51</v>
      </c>
      <c r="Q11" s="384" t="s">
        <v>50</v>
      </c>
      <c r="R11" s="385"/>
      <c r="S11" s="385"/>
      <c r="T11" s="386"/>
      <c r="U11" s="387" t="s">
        <v>24</v>
      </c>
      <c r="V11" s="388" t="s">
        <v>25</v>
      </c>
      <c r="W11" s="76"/>
      <c r="X11" s="76"/>
    </row>
    <row r="12" spans="1:24" ht="12" customHeight="1">
      <c r="A12" s="446"/>
      <c r="B12" s="681" t="s">
        <v>671</v>
      </c>
      <c r="C12" s="390" t="s">
        <v>35</v>
      </c>
      <c r="D12" s="390"/>
      <c r="E12" s="390"/>
      <c r="F12" s="391"/>
      <c r="G12" s="392" t="s">
        <v>52</v>
      </c>
      <c r="H12" s="393" t="s">
        <v>25</v>
      </c>
      <c r="I12" s="681" t="s">
        <v>671</v>
      </c>
      <c r="J12" s="390" t="s">
        <v>35</v>
      </c>
      <c r="K12" s="390"/>
      <c r="L12" s="390"/>
      <c r="M12" s="391"/>
      <c r="N12" s="392" t="s">
        <v>52</v>
      </c>
      <c r="O12" s="393" t="s">
        <v>25</v>
      </c>
      <c r="P12" s="681" t="s">
        <v>671</v>
      </c>
      <c r="Q12" s="390" t="s">
        <v>35</v>
      </c>
      <c r="R12" s="390"/>
      <c r="S12" s="390"/>
      <c r="T12" s="391"/>
      <c r="U12" s="392" t="s">
        <v>52</v>
      </c>
      <c r="V12" s="394"/>
      <c r="W12" s="76"/>
      <c r="X12" s="76"/>
    </row>
    <row r="13" spans="1:24" ht="43.5" customHeight="1">
      <c r="A13" s="447"/>
      <c r="B13" s="628" t="str">
        <f>Cntry!$D$8</f>
        <v>Belgium</v>
      </c>
      <c r="C13" s="396" t="s">
        <v>43</v>
      </c>
      <c r="D13" s="396" t="s">
        <v>44</v>
      </c>
      <c r="E13" s="397" t="s">
        <v>45</v>
      </c>
      <c r="F13" s="398" t="s">
        <v>42</v>
      </c>
      <c r="G13" s="399"/>
      <c r="H13" s="400"/>
      <c r="I13" s="628" t="str">
        <f>Cntry!$D$8</f>
        <v>Belgium</v>
      </c>
      <c r="J13" s="396" t="s">
        <v>43</v>
      </c>
      <c r="K13" s="396" t="s">
        <v>44</v>
      </c>
      <c r="L13" s="397" t="s">
        <v>45</v>
      </c>
      <c r="M13" s="398" t="s">
        <v>42</v>
      </c>
      <c r="N13" s="398"/>
      <c r="O13" s="400"/>
      <c r="P13" s="628" t="str">
        <f>Cntry!$D$8</f>
        <v>Belgium</v>
      </c>
      <c r="Q13" s="396" t="s">
        <v>43</v>
      </c>
      <c r="R13" s="396" t="s">
        <v>44</v>
      </c>
      <c r="S13" s="397" t="s">
        <v>45</v>
      </c>
      <c r="T13" s="398" t="s">
        <v>42</v>
      </c>
      <c r="U13" s="398"/>
      <c r="V13" s="400"/>
      <c r="W13" s="76"/>
      <c r="X13" s="76"/>
    </row>
    <row r="14" spans="1:24" ht="19.5" customHeight="1">
      <c r="A14" s="448" t="s">
        <v>53</v>
      </c>
      <c r="B14" s="500"/>
      <c r="C14" s="501"/>
      <c r="D14" s="502"/>
      <c r="E14" s="503"/>
      <c r="F14" s="504"/>
      <c r="G14" s="504"/>
      <c r="H14" s="505"/>
      <c r="I14" s="500"/>
      <c r="J14" s="501"/>
      <c r="K14" s="502"/>
      <c r="L14" s="506"/>
      <c r="M14" s="504"/>
      <c r="N14" s="504"/>
      <c r="O14" s="505"/>
      <c r="P14" s="1083">
        <v>4567</v>
      </c>
      <c r="Q14" s="1083">
        <v>136</v>
      </c>
      <c r="R14" s="1083">
        <v>40</v>
      </c>
      <c r="S14" s="1083">
        <v>22</v>
      </c>
      <c r="T14" s="1083">
        <v>198</v>
      </c>
      <c r="U14" s="1083">
        <v>13</v>
      </c>
      <c r="V14" s="1083">
        <v>4778</v>
      </c>
      <c r="W14" s="76"/>
      <c r="X14" s="76"/>
    </row>
    <row r="15" spans="1:24" s="519" customFormat="1" ht="45">
      <c r="A15" s="449" t="s">
        <v>54</v>
      </c>
      <c r="B15" s="511"/>
      <c r="C15" s="512"/>
      <c r="D15" s="513"/>
      <c r="E15" s="514"/>
      <c r="F15" s="515"/>
      <c r="G15" s="515"/>
      <c r="H15" s="516"/>
      <c r="I15" s="511"/>
      <c r="J15" s="512"/>
      <c r="K15" s="513"/>
      <c r="L15" s="517"/>
      <c r="M15" s="515"/>
      <c r="N15" s="515"/>
      <c r="O15" s="516"/>
      <c r="P15" s="1083">
        <v>781</v>
      </c>
      <c r="Q15" s="1083">
        <v>18</v>
      </c>
      <c r="R15" s="1083">
        <v>5</v>
      </c>
      <c r="S15" s="1083">
        <v>2</v>
      </c>
      <c r="T15" s="1083">
        <v>25</v>
      </c>
      <c r="U15" s="1083">
        <v>1</v>
      </c>
      <c r="V15" s="1083">
        <v>807</v>
      </c>
      <c r="W15" s="518"/>
      <c r="X15" s="518"/>
    </row>
    <row r="16" spans="1:24" ht="1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6"/>
      <c r="Q16" s="76"/>
      <c r="R16" s="76"/>
      <c r="S16" s="74"/>
      <c r="T16" s="76"/>
      <c r="U16" s="74"/>
      <c r="V16" s="76"/>
      <c r="W16" s="76"/>
      <c r="X16" s="76"/>
    </row>
    <row r="17" spans="1:24" s="450" customFormat="1" ht="1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6"/>
      <c r="Q17" s="76"/>
      <c r="R17" s="76"/>
      <c r="S17" s="76"/>
      <c r="T17" s="76"/>
      <c r="U17" s="76"/>
      <c r="V17" s="76"/>
      <c r="W17" s="76"/>
      <c r="X17" s="76"/>
    </row>
    <row r="18" spans="1:24" ht="12.75">
      <c r="A18" s="75" t="s">
        <v>32</v>
      </c>
      <c r="B18" s="66"/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76"/>
      <c r="Q18" s="76"/>
      <c r="R18" s="76"/>
      <c r="S18" s="76"/>
      <c r="T18" s="76"/>
      <c r="U18" s="76"/>
      <c r="V18" s="76"/>
      <c r="W18" s="76"/>
      <c r="X18" s="76"/>
    </row>
    <row r="19" spans="1:24" ht="12.75">
      <c r="A19" s="74"/>
      <c r="B19" s="68"/>
      <c r="C19" s="508"/>
      <c r="D19" s="508"/>
      <c r="E19" s="508"/>
      <c r="F19" s="508"/>
      <c r="G19" s="508"/>
      <c r="H19" s="508"/>
      <c r="I19" s="508"/>
      <c r="J19" s="508"/>
      <c r="K19" s="508"/>
      <c r="L19" s="508"/>
      <c r="M19" s="508"/>
      <c r="N19" s="508"/>
      <c r="O19" s="508"/>
      <c r="P19" s="76"/>
      <c r="Q19" s="76"/>
      <c r="R19" s="76"/>
      <c r="S19" s="76"/>
      <c r="T19" s="76"/>
      <c r="U19" s="76"/>
      <c r="V19" s="76"/>
      <c r="W19" s="76"/>
      <c r="X19" s="76"/>
    </row>
    <row r="20" spans="1:24" ht="12.75">
      <c r="A20" s="74"/>
      <c r="B20" s="68"/>
      <c r="C20" s="508"/>
      <c r="D20" s="508"/>
      <c r="E20" s="508"/>
      <c r="F20" s="508"/>
      <c r="G20" s="508"/>
      <c r="H20" s="508"/>
      <c r="I20" s="508"/>
      <c r="J20" s="508"/>
      <c r="K20" s="508"/>
      <c r="L20" s="508"/>
      <c r="M20" s="508"/>
      <c r="N20" s="508"/>
      <c r="O20" s="508"/>
      <c r="P20" s="76"/>
      <c r="Q20" s="76"/>
      <c r="R20" s="76"/>
      <c r="S20" s="76"/>
      <c r="T20" s="76"/>
      <c r="U20" s="76"/>
      <c r="V20" s="76"/>
      <c r="W20" s="76"/>
      <c r="X20" s="76"/>
    </row>
    <row r="21" spans="1:24" ht="12.75">
      <c r="A21" s="74"/>
      <c r="B21" s="68"/>
      <c r="C21" s="508"/>
      <c r="D21" s="508"/>
      <c r="E21" s="508"/>
      <c r="F21" s="508"/>
      <c r="G21" s="508"/>
      <c r="H21" s="508"/>
      <c r="I21" s="508"/>
      <c r="J21" s="508"/>
      <c r="K21" s="508"/>
      <c r="L21" s="508"/>
      <c r="M21" s="508"/>
      <c r="N21" s="508"/>
      <c r="O21" s="508"/>
      <c r="P21" s="76"/>
      <c r="Q21" s="76"/>
      <c r="R21" s="76"/>
      <c r="S21" s="76"/>
      <c r="T21" s="76"/>
      <c r="U21" s="76"/>
      <c r="V21" s="76"/>
      <c r="W21" s="76"/>
      <c r="X21" s="76"/>
    </row>
    <row r="22" spans="1:24" ht="12.7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6"/>
      <c r="Q22" s="76"/>
      <c r="R22" s="76"/>
      <c r="S22" s="76"/>
      <c r="T22" s="76"/>
      <c r="U22" s="76"/>
      <c r="V22" s="76"/>
      <c r="W22" s="76"/>
      <c r="X22" s="76"/>
    </row>
    <row r="23" spans="1:24" ht="12.75">
      <c r="A23" s="75" t="s">
        <v>33</v>
      </c>
      <c r="B23" s="66" t="s">
        <v>849</v>
      </c>
      <c r="C23" s="507"/>
      <c r="D23" s="507"/>
      <c r="E23" s="507"/>
      <c r="F23" s="507"/>
      <c r="G23" s="507"/>
      <c r="H23" s="507"/>
      <c r="I23" s="507"/>
      <c r="J23" s="507"/>
      <c r="K23" s="507"/>
      <c r="L23" s="507"/>
      <c r="M23" s="507"/>
      <c r="N23" s="507"/>
      <c r="O23" s="507"/>
      <c r="P23" s="76"/>
      <c r="Q23" s="76"/>
      <c r="R23" s="76"/>
      <c r="S23" s="76"/>
      <c r="T23" s="76"/>
      <c r="U23" s="76"/>
      <c r="V23" s="76"/>
      <c r="W23" s="76"/>
      <c r="X23" s="76"/>
    </row>
    <row r="24" spans="1:24" ht="12.75">
      <c r="A24" s="74"/>
      <c r="B24" s="68"/>
      <c r="C24" s="508"/>
      <c r="D24" s="508"/>
      <c r="E24" s="508"/>
      <c r="F24" s="508"/>
      <c r="G24" s="508"/>
      <c r="H24" s="508"/>
      <c r="I24" s="508"/>
      <c r="J24" s="508"/>
      <c r="K24" s="508"/>
      <c r="L24" s="508"/>
      <c r="M24" s="508"/>
      <c r="N24" s="508"/>
      <c r="O24" s="508"/>
      <c r="P24" s="76"/>
      <c r="Q24" s="76"/>
      <c r="R24" s="76"/>
      <c r="S24" s="76"/>
      <c r="T24" s="76"/>
      <c r="U24" s="76"/>
      <c r="V24" s="76"/>
      <c r="W24" s="76"/>
      <c r="X24" s="76"/>
    </row>
    <row r="25" spans="1:24" ht="12.75">
      <c r="A25" s="74"/>
      <c r="B25" s="68"/>
      <c r="C25" s="508"/>
      <c r="D25" s="508"/>
      <c r="E25" s="508"/>
      <c r="F25" s="508"/>
      <c r="G25" s="508"/>
      <c r="H25" s="508"/>
      <c r="I25" s="508"/>
      <c r="J25" s="508"/>
      <c r="K25" s="508"/>
      <c r="L25" s="508"/>
      <c r="M25" s="508"/>
      <c r="N25" s="508"/>
      <c r="O25" s="508"/>
      <c r="P25" s="76"/>
      <c r="Q25" s="76"/>
      <c r="R25" s="76"/>
      <c r="S25" s="76"/>
      <c r="T25" s="76"/>
      <c r="U25" s="76"/>
      <c r="V25" s="76"/>
      <c r="W25" s="76"/>
      <c r="X25" s="76"/>
    </row>
    <row r="26" spans="1:24" ht="12.75">
      <c r="A26" s="74"/>
      <c r="B26" s="68"/>
      <c r="C26" s="508"/>
      <c r="D26" s="508"/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508"/>
      <c r="P26" s="76"/>
      <c r="Q26" s="76"/>
      <c r="R26" s="76"/>
      <c r="S26" s="76"/>
      <c r="T26" s="76"/>
      <c r="U26" s="76"/>
      <c r="V26" s="76"/>
      <c r="W26" s="76"/>
      <c r="X26" s="76"/>
    </row>
    <row r="27" spans="1:24" ht="12.7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6"/>
      <c r="Q27" s="76"/>
      <c r="R27" s="76"/>
      <c r="S27" s="76"/>
      <c r="T27" s="76"/>
      <c r="U27" s="76"/>
      <c r="V27" s="76"/>
      <c r="W27" s="76"/>
      <c r="X27" s="76"/>
    </row>
    <row r="28" spans="1:24" s="23" customFormat="1" ht="12.75">
      <c r="A28" s="65" t="s">
        <v>661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s="23" customFormat="1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s="23" customFormat="1" ht="12.75">
      <c r="A30" s="24"/>
      <c r="B30" s="638" t="s">
        <v>655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s="23" customFormat="1" ht="12.75">
      <c r="A31" s="24"/>
      <c r="B31" s="639" t="s">
        <v>656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s="23" customFormat="1" ht="12.75">
      <c r="A32" s="24"/>
      <c r="B32" s="639" t="s">
        <v>610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s="23" customFormat="1" ht="12.75">
      <c r="A33" s="24"/>
      <c r="B33" s="639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s="23" customFormat="1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</sheetData>
  <sheetProtection password="CD9E" sheet="1" selectLockedCells="1"/>
  <conditionalFormatting sqref="F14:F15 M14:M15 T14:T15">
    <cfRule type="expression" priority="11" dxfId="0">
      <formula>F14&lt;&gt;SUM(C14:E14)</formula>
    </cfRule>
  </conditionalFormatting>
  <conditionalFormatting sqref="H14:H15 O14:O15 V14:V15">
    <cfRule type="expression" priority="5" dxfId="0" stopIfTrue="1">
      <formula>H14&lt;&gt;SUM(F14:G14,B14)</formula>
    </cfRule>
  </conditionalFormatting>
  <dataValidations count="1">
    <dataValidation type="list" allowBlank="1" showInputMessage="1" showErrorMessage="1" sqref="B30:B33">
      <formula1>ModelQuest</formula1>
    </dataValidation>
  </dataValidations>
  <hyperlinks>
    <hyperlink ref="A1" location="'List of tables'!A9" display="'List of tables'!A9"/>
    <hyperlink ref="A3" location="Cntry!A1" display="Go to country metadata"/>
  </hyperlinks>
  <printOptions/>
  <pageMargins left="0.4724409448818898" right="0.4724409448818898" top="0.8267716535433072" bottom="0.7480314960629921" header="0.5118110236220472" footer="0.5118110236220472"/>
  <pageSetup fitToHeight="1" fitToWidth="1" horizontalDpi="600" verticalDpi="600" orientation="landscape" paperSize="9" scale="57" r:id="rId2"/>
  <headerFooter alignWithMargins="0">
    <oddHeader>&amp;LCDH&amp;C &amp;F&amp;R&amp;A</oddHead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43"/>
    <pageSetUpPr fitToPage="1"/>
  </sheetPr>
  <dimension ref="A1:X126"/>
  <sheetViews>
    <sheetView showGridLines="0" zoomScale="80" zoomScaleNormal="80" zoomScalePageLayoutView="0" workbookViewId="0" topLeftCell="A1">
      <selection activeCell="A2" sqref="A2"/>
    </sheetView>
  </sheetViews>
  <sheetFormatPr defaultColWidth="9.140625" defaultRowHeight="15" customHeight="1"/>
  <cols>
    <col min="1" max="1" width="45.421875" style="159" customWidth="1"/>
    <col min="2" max="16384" width="9.140625" style="159" customWidth="1"/>
  </cols>
  <sheetData>
    <row r="1" spans="1:13" s="77" customFormat="1" ht="12" customHeight="1">
      <c r="A1" s="509" t="s">
        <v>7</v>
      </c>
      <c r="K1" s="19"/>
      <c r="L1" s="19"/>
      <c r="M1" s="19"/>
    </row>
    <row r="2" spans="1:13" s="77" customFormat="1" ht="12" customHeight="1">
      <c r="A2" s="510"/>
      <c r="K2" s="21"/>
      <c r="L2" s="21"/>
      <c r="M2" s="21"/>
    </row>
    <row r="3" spans="1:13" s="77" customFormat="1" ht="12" customHeight="1">
      <c r="A3" s="510" t="s">
        <v>8</v>
      </c>
      <c r="K3" s="21"/>
      <c r="L3" s="21"/>
      <c r="M3" s="21"/>
    </row>
    <row r="4" spans="1:15" s="23" customFormat="1" ht="12.75">
      <c r="A4" s="22" t="s">
        <v>18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6" spans="1:15" ht="15" customHeight="1">
      <c r="A6" s="357"/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</row>
    <row r="7" spans="1:15" ht="15" customHeight="1">
      <c r="A7" s="72" t="s">
        <v>55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</row>
    <row r="8" spans="1:15" ht="15" customHeight="1">
      <c r="A8" s="73" t="s">
        <v>20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</row>
    <row r="9" spans="1:15" ht="15" customHeight="1">
      <c r="A9" s="357"/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</row>
    <row r="10" spans="1:15" ht="15" customHeight="1">
      <c r="A10" s="357"/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</row>
    <row r="11" spans="1:15" ht="15" customHeight="1">
      <c r="A11" s="654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24"/>
      <c r="O11" s="24"/>
    </row>
    <row r="12" spans="1:15" s="339" customFormat="1" ht="15" customHeight="1">
      <c r="A12" s="429" t="s">
        <v>49</v>
      </c>
      <c r="B12" s="1093">
        <v>2007</v>
      </c>
      <c r="C12" s="1094"/>
      <c r="D12" s="1094"/>
      <c r="E12" s="1094"/>
      <c r="F12" s="1093">
        <v>2008</v>
      </c>
      <c r="G12" s="1094"/>
      <c r="H12" s="1094"/>
      <c r="I12" s="1094"/>
      <c r="J12" s="1093">
        <v>2009</v>
      </c>
      <c r="K12" s="1094"/>
      <c r="L12" s="1094"/>
      <c r="M12" s="1095"/>
      <c r="N12" s="32"/>
      <c r="O12" s="33" t="s">
        <v>21</v>
      </c>
    </row>
    <row r="13" spans="1:15" s="339" customFormat="1" ht="15" customHeight="1">
      <c r="A13" s="430"/>
      <c r="B13" s="431" t="s">
        <v>22</v>
      </c>
      <c r="C13" s="432" t="s">
        <v>23</v>
      </c>
      <c r="D13" s="433" t="s">
        <v>24</v>
      </c>
      <c r="E13" s="434" t="s">
        <v>25</v>
      </c>
      <c r="F13" s="432" t="s">
        <v>22</v>
      </c>
      <c r="G13" s="432" t="s">
        <v>23</v>
      </c>
      <c r="H13" s="433" t="s">
        <v>24</v>
      </c>
      <c r="I13" s="434" t="s">
        <v>25</v>
      </c>
      <c r="J13" s="432" t="s">
        <v>22</v>
      </c>
      <c r="K13" s="432" t="s">
        <v>23</v>
      </c>
      <c r="L13" s="433" t="s">
        <v>24</v>
      </c>
      <c r="M13" s="434" t="s">
        <v>25</v>
      </c>
      <c r="N13" s="411"/>
      <c r="O13" s="411"/>
    </row>
    <row r="14" spans="1:15" s="339" customFormat="1" ht="15" customHeight="1">
      <c r="A14" s="435" t="s">
        <v>31</v>
      </c>
      <c r="B14" s="520"/>
      <c r="C14" s="521"/>
      <c r="D14" s="522"/>
      <c r="E14" s="523"/>
      <c r="F14" s="524"/>
      <c r="G14" s="521"/>
      <c r="H14" s="522"/>
      <c r="I14" s="523"/>
      <c r="J14" s="1060">
        <v>3094</v>
      </c>
      <c r="K14" s="1060">
        <v>1668</v>
      </c>
      <c r="L14" s="1060">
        <v>16</v>
      </c>
      <c r="M14" s="1060">
        <v>4778</v>
      </c>
      <c r="N14" s="411"/>
      <c r="O14" s="436"/>
    </row>
    <row r="15" spans="1:15" s="339" customFormat="1" ht="15" customHeight="1">
      <c r="A15" s="437" t="str">
        <f>"Citizens of "&amp;Cntry!D8</f>
        <v>Citizens of Belgium</v>
      </c>
      <c r="B15" s="525"/>
      <c r="C15" s="526"/>
      <c r="D15" s="527"/>
      <c r="E15" s="528"/>
      <c r="F15" s="525"/>
      <c r="G15" s="526"/>
      <c r="H15" s="527"/>
      <c r="I15" s="528"/>
      <c r="J15" s="1059">
        <f>SUM(J16:J18)</f>
        <v>2960</v>
      </c>
      <c r="K15" s="1059">
        <f>SUM(K16:K18)</f>
        <v>1594</v>
      </c>
      <c r="L15" s="1059">
        <f>SUM(L16:L18)</f>
        <v>13</v>
      </c>
      <c r="M15" s="1059">
        <f>SUM(M16:M18)</f>
        <v>4567</v>
      </c>
      <c r="N15" s="411"/>
      <c r="O15" s="411"/>
    </row>
    <row r="16" spans="1:15" s="339" customFormat="1" ht="12.75">
      <c r="A16" s="438" t="s">
        <v>56</v>
      </c>
      <c r="B16" s="529"/>
      <c r="C16" s="530"/>
      <c r="D16" s="531"/>
      <c r="E16" s="532"/>
      <c r="F16" s="529"/>
      <c r="G16" s="530"/>
      <c r="H16" s="531"/>
      <c r="I16" s="532"/>
      <c r="J16" s="1060">
        <v>2764</v>
      </c>
      <c r="K16" s="1060">
        <v>1511</v>
      </c>
      <c r="L16" s="1060">
        <v>12</v>
      </c>
      <c r="M16" s="1060">
        <v>4287</v>
      </c>
      <c r="N16" s="411"/>
      <c r="O16" s="411"/>
    </row>
    <row r="17" spans="1:15" s="339" customFormat="1" ht="15" customHeight="1">
      <c r="A17" s="439" t="s">
        <v>57</v>
      </c>
      <c r="B17" s="529"/>
      <c r="C17" s="530"/>
      <c r="D17" s="531"/>
      <c r="E17" s="532"/>
      <c r="F17" s="529"/>
      <c r="G17" s="530"/>
      <c r="H17" s="531"/>
      <c r="I17" s="532"/>
      <c r="J17" s="1060">
        <v>171</v>
      </c>
      <c r="K17" s="1060">
        <v>70</v>
      </c>
      <c r="L17" s="1060">
        <v>0</v>
      </c>
      <c r="M17" s="1060">
        <v>241</v>
      </c>
      <c r="N17" s="411"/>
      <c r="O17" s="411"/>
    </row>
    <row r="18" spans="1:15" s="339" customFormat="1" ht="15" customHeight="1">
      <c r="A18" s="440" t="s">
        <v>58</v>
      </c>
      <c r="B18" s="534"/>
      <c r="C18" s="535"/>
      <c r="D18" s="536"/>
      <c r="E18" s="537"/>
      <c r="F18" s="534"/>
      <c r="G18" s="535"/>
      <c r="H18" s="536"/>
      <c r="I18" s="537"/>
      <c r="J18" s="1060">
        <v>25</v>
      </c>
      <c r="K18" s="1060">
        <v>13</v>
      </c>
      <c r="L18" s="1060">
        <v>1</v>
      </c>
      <c r="M18" s="1060">
        <v>39</v>
      </c>
      <c r="N18" s="411"/>
      <c r="O18" s="411"/>
    </row>
    <row r="19" spans="1:15" s="339" customFormat="1" ht="15" customHeight="1">
      <c r="A19" s="437" t="str">
        <f>"Foreign citizens of "&amp;Cntry!D8</f>
        <v>Foreign citizens of Belgium</v>
      </c>
      <c r="B19" s="538"/>
      <c r="C19" s="539"/>
      <c r="D19" s="540"/>
      <c r="E19" s="541"/>
      <c r="F19" s="538"/>
      <c r="G19" s="539"/>
      <c r="H19" s="540"/>
      <c r="I19" s="541"/>
      <c r="J19" s="1060">
        <f>SUM(J20:J22)</f>
        <v>127</v>
      </c>
      <c r="K19" s="1060">
        <f>SUM(K20:K22)</f>
        <v>70</v>
      </c>
      <c r="L19" s="1060">
        <f>SUM(L20:L22)</f>
        <v>1</v>
      </c>
      <c r="M19" s="1060">
        <f>SUM(M20:M22)</f>
        <v>198</v>
      </c>
      <c r="N19" s="411"/>
      <c r="O19" s="411"/>
    </row>
    <row r="20" spans="1:15" s="339" customFormat="1" ht="15" customHeight="1">
      <c r="A20" s="438" t="s">
        <v>59</v>
      </c>
      <c r="B20" s="529"/>
      <c r="C20" s="530"/>
      <c r="D20" s="531"/>
      <c r="E20" s="532"/>
      <c r="F20" s="529"/>
      <c r="G20" s="530"/>
      <c r="H20" s="531"/>
      <c r="I20" s="532"/>
      <c r="J20" s="1060">
        <v>89</v>
      </c>
      <c r="K20" s="1060">
        <v>46</v>
      </c>
      <c r="L20" s="1060">
        <v>1</v>
      </c>
      <c r="M20" s="1060">
        <v>136</v>
      </c>
      <c r="N20" s="411"/>
      <c r="O20" s="411"/>
    </row>
    <row r="21" spans="1:15" s="339" customFormat="1" ht="15" customHeight="1">
      <c r="A21" s="439" t="s">
        <v>60</v>
      </c>
      <c r="B21" s="529"/>
      <c r="C21" s="530"/>
      <c r="D21" s="531"/>
      <c r="E21" s="532"/>
      <c r="F21" s="529"/>
      <c r="G21" s="530"/>
      <c r="H21" s="531"/>
      <c r="I21" s="532"/>
      <c r="J21" s="1060">
        <v>22</v>
      </c>
      <c r="K21" s="1060">
        <v>18</v>
      </c>
      <c r="L21" s="1060">
        <v>0</v>
      </c>
      <c r="M21" s="1060">
        <v>40</v>
      </c>
      <c r="N21" s="411"/>
      <c r="O21" s="411"/>
    </row>
    <row r="22" spans="1:15" s="339" customFormat="1" ht="15" customHeight="1">
      <c r="A22" s="440" t="s">
        <v>61</v>
      </c>
      <c r="B22" s="534"/>
      <c r="C22" s="535"/>
      <c r="D22" s="536"/>
      <c r="E22" s="542"/>
      <c r="F22" s="534"/>
      <c r="G22" s="535"/>
      <c r="H22" s="536"/>
      <c r="I22" s="542"/>
      <c r="J22" s="1060">
        <v>16</v>
      </c>
      <c r="K22" s="1060">
        <v>6</v>
      </c>
      <c r="L22" s="1060">
        <v>0</v>
      </c>
      <c r="M22" s="1060">
        <v>22</v>
      </c>
      <c r="N22" s="411"/>
      <c r="O22" s="411"/>
    </row>
    <row r="23" spans="1:15" s="339" customFormat="1" ht="15" customHeight="1">
      <c r="A23" s="441" t="s">
        <v>62</v>
      </c>
      <c r="B23" s="543"/>
      <c r="C23" s="544"/>
      <c r="D23" s="545"/>
      <c r="E23" s="546"/>
      <c r="F23" s="543"/>
      <c r="G23" s="544"/>
      <c r="H23" s="545"/>
      <c r="I23" s="546"/>
      <c r="J23" s="1060">
        <v>7</v>
      </c>
      <c r="K23" s="1060">
        <v>4</v>
      </c>
      <c r="L23" s="1060">
        <v>2</v>
      </c>
      <c r="M23" s="1060">
        <v>13</v>
      </c>
      <c r="N23" s="411"/>
      <c r="O23" s="411"/>
    </row>
    <row r="24" spans="1:15" s="339" customFormat="1" ht="15" customHeight="1">
      <c r="A24" s="640" t="s">
        <v>63</v>
      </c>
      <c r="B24" s="723"/>
      <c r="C24" s="724"/>
      <c r="D24" s="725"/>
      <c r="E24" s="726"/>
      <c r="F24" s="727"/>
      <c r="G24" s="724"/>
      <c r="H24" s="725"/>
      <c r="I24" s="726"/>
      <c r="J24" s="727"/>
      <c r="K24" s="724"/>
      <c r="L24" s="725"/>
      <c r="M24" s="726"/>
      <c r="N24" s="411"/>
      <c r="O24" s="411"/>
    </row>
    <row r="25" spans="1:15" s="339" customFormat="1" ht="15" customHeight="1">
      <c r="A25" s="743" t="s">
        <v>684</v>
      </c>
      <c r="B25" s="728"/>
      <c r="C25" s="729"/>
      <c r="D25" s="730"/>
      <c r="E25" s="731"/>
      <c r="F25" s="732"/>
      <c r="G25" s="729"/>
      <c r="H25" s="730"/>
      <c r="I25" s="731"/>
      <c r="J25" s="732"/>
      <c r="K25" s="729"/>
      <c r="L25" s="730"/>
      <c r="M25" s="731"/>
      <c r="N25" s="411"/>
      <c r="O25" s="411"/>
    </row>
    <row r="26" spans="1:15" s="339" customFormat="1" ht="15" customHeight="1">
      <c r="A26" s="641" t="s">
        <v>64</v>
      </c>
      <c r="B26" s="642"/>
      <c r="C26" s="643"/>
      <c r="D26" s="644"/>
      <c r="E26" s="645"/>
      <c r="F26" s="646"/>
      <c r="G26" s="643"/>
      <c r="H26" s="644"/>
      <c r="I26" s="645"/>
      <c r="J26" s="646"/>
      <c r="K26" s="643"/>
      <c r="L26" s="644"/>
      <c r="M26" s="645"/>
      <c r="N26" s="411"/>
      <c r="O26" s="411"/>
    </row>
    <row r="27" spans="1:15" s="339" customFormat="1" ht="15" customHeight="1">
      <c r="A27" s="641" t="s">
        <v>65</v>
      </c>
      <c r="B27" s="642"/>
      <c r="C27" s="643"/>
      <c r="D27" s="644"/>
      <c r="E27" s="645"/>
      <c r="F27" s="646"/>
      <c r="G27" s="643"/>
      <c r="H27" s="644"/>
      <c r="I27" s="645"/>
      <c r="J27" s="646"/>
      <c r="K27" s="643"/>
      <c r="L27" s="644"/>
      <c r="M27" s="645"/>
      <c r="N27" s="411"/>
      <c r="O27" s="411"/>
    </row>
    <row r="28" spans="1:15" s="339" customFormat="1" ht="15" customHeight="1">
      <c r="A28" s="641" t="s">
        <v>66</v>
      </c>
      <c r="B28" s="642"/>
      <c r="C28" s="643"/>
      <c r="D28" s="644"/>
      <c r="E28" s="645"/>
      <c r="F28" s="646"/>
      <c r="G28" s="643"/>
      <c r="H28" s="644"/>
      <c r="I28" s="645"/>
      <c r="J28" s="646"/>
      <c r="K28" s="643"/>
      <c r="L28" s="644"/>
      <c r="M28" s="645"/>
      <c r="N28" s="411"/>
      <c r="O28" s="411"/>
    </row>
    <row r="29" spans="1:15" s="339" customFormat="1" ht="15" customHeight="1">
      <c r="A29" s="641" t="s">
        <v>67</v>
      </c>
      <c r="B29" s="642"/>
      <c r="C29" s="643"/>
      <c r="D29" s="644"/>
      <c r="E29" s="645"/>
      <c r="F29" s="646"/>
      <c r="G29" s="643"/>
      <c r="H29" s="644"/>
      <c r="I29" s="645"/>
      <c r="J29" s="646"/>
      <c r="K29" s="643"/>
      <c r="L29" s="644"/>
      <c r="M29" s="645"/>
      <c r="N29" s="411"/>
      <c r="O29" s="411"/>
    </row>
    <row r="30" spans="1:15" s="339" customFormat="1" ht="15" customHeight="1">
      <c r="A30" s="641" t="s">
        <v>68</v>
      </c>
      <c r="B30" s="642"/>
      <c r="C30" s="643"/>
      <c r="D30" s="644"/>
      <c r="E30" s="645"/>
      <c r="F30" s="646"/>
      <c r="G30" s="643"/>
      <c r="H30" s="644"/>
      <c r="I30" s="645"/>
      <c r="J30" s="646"/>
      <c r="K30" s="643"/>
      <c r="L30" s="644"/>
      <c r="M30" s="645"/>
      <c r="N30" s="411"/>
      <c r="O30" s="411"/>
    </row>
    <row r="31" spans="1:15" s="339" customFormat="1" ht="15" customHeight="1">
      <c r="A31" s="647" t="s">
        <v>665</v>
      </c>
      <c r="B31" s="642"/>
      <c r="C31" s="643"/>
      <c r="D31" s="644"/>
      <c r="E31" s="645"/>
      <c r="F31" s="646"/>
      <c r="G31" s="643"/>
      <c r="H31" s="644"/>
      <c r="I31" s="645"/>
      <c r="J31" s="646"/>
      <c r="K31" s="643"/>
      <c r="L31" s="644"/>
      <c r="M31" s="645"/>
      <c r="N31" s="411"/>
      <c r="O31" s="411"/>
    </row>
    <row r="32" spans="1:15" s="339" customFormat="1" ht="15" customHeight="1">
      <c r="A32" s="647" t="s">
        <v>69</v>
      </c>
      <c r="B32" s="642"/>
      <c r="C32" s="643"/>
      <c r="D32" s="644"/>
      <c r="E32" s="645"/>
      <c r="F32" s="646"/>
      <c r="G32" s="643"/>
      <c r="H32" s="644"/>
      <c r="I32" s="645"/>
      <c r="J32" s="646"/>
      <c r="K32" s="643"/>
      <c r="L32" s="644"/>
      <c r="M32" s="645"/>
      <c r="N32" s="411"/>
      <c r="O32" s="411"/>
    </row>
    <row r="33" spans="1:15" s="339" customFormat="1" ht="15" customHeight="1">
      <c r="A33" s="641" t="s">
        <v>70</v>
      </c>
      <c r="B33" s="642"/>
      <c r="C33" s="643"/>
      <c r="D33" s="644"/>
      <c r="E33" s="645"/>
      <c r="F33" s="646"/>
      <c r="G33" s="643"/>
      <c r="H33" s="644"/>
      <c r="I33" s="645"/>
      <c r="J33" s="646"/>
      <c r="K33" s="643"/>
      <c r="L33" s="644"/>
      <c r="M33" s="645"/>
      <c r="N33" s="411"/>
      <c r="O33" s="411"/>
    </row>
    <row r="34" spans="1:15" s="339" customFormat="1" ht="15" customHeight="1">
      <c r="A34" s="641" t="s">
        <v>71</v>
      </c>
      <c r="B34" s="642"/>
      <c r="C34" s="643"/>
      <c r="D34" s="644"/>
      <c r="E34" s="645"/>
      <c r="F34" s="646"/>
      <c r="G34" s="643"/>
      <c r="H34" s="644"/>
      <c r="I34" s="645"/>
      <c r="J34" s="646"/>
      <c r="K34" s="643"/>
      <c r="L34" s="644"/>
      <c r="M34" s="645"/>
      <c r="N34" s="411"/>
      <c r="O34" s="411"/>
    </row>
    <row r="35" spans="1:15" s="339" customFormat="1" ht="15" customHeight="1">
      <c r="A35" s="648" t="s">
        <v>72</v>
      </c>
      <c r="B35" s="649"/>
      <c r="C35" s="650"/>
      <c r="D35" s="651"/>
      <c r="E35" s="652"/>
      <c r="F35" s="653"/>
      <c r="G35" s="650"/>
      <c r="H35" s="651"/>
      <c r="I35" s="652"/>
      <c r="J35" s="653"/>
      <c r="K35" s="650"/>
      <c r="L35" s="651"/>
      <c r="M35" s="652"/>
      <c r="N35" s="411"/>
      <c r="O35" s="411"/>
    </row>
    <row r="36" spans="1:15" s="339" customFormat="1" ht="15" customHeight="1">
      <c r="A36" s="442" t="s">
        <v>73</v>
      </c>
      <c r="B36" s="655"/>
      <c r="C36" s="656"/>
      <c r="D36" s="657"/>
      <c r="E36" s="658"/>
      <c r="F36" s="659"/>
      <c r="G36" s="656"/>
      <c r="H36" s="657"/>
      <c r="I36" s="658"/>
      <c r="J36" s="630"/>
      <c r="K36" s="630"/>
      <c r="L36" s="630"/>
      <c r="M36" s="630"/>
      <c r="N36" s="411"/>
      <c r="O36" s="411"/>
    </row>
    <row r="37" spans="1:15" s="339" customFormat="1" ht="15" customHeight="1">
      <c r="A37" s="443" t="s">
        <v>74</v>
      </c>
      <c r="B37" s="547"/>
      <c r="C37" s="548"/>
      <c r="D37" s="549"/>
      <c r="E37" s="550"/>
      <c r="F37" s="551"/>
      <c r="G37" s="548"/>
      <c r="H37" s="549"/>
      <c r="I37" s="550"/>
      <c r="J37" s="630"/>
      <c r="K37" s="630"/>
      <c r="L37" s="630"/>
      <c r="M37" s="630"/>
      <c r="N37" s="411"/>
      <c r="O37" s="411"/>
    </row>
    <row r="38" spans="1:15" s="339" customFormat="1" ht="15" customHeight="1">
      <c r="A38" s="443" t="s">
        <v>75</v>
      </c>
      <c r="B38" s="529"/>
      <c r="C38" s="530"/>
      <c r="D38" s="531"/>
      <c r="E38" s="532"/>
      <c r="F38" s="533"/>
      <c r="G38" s="530"/>
      <c r="H38" s="531"/>
      <c r="I38" s="532"/>
      <c r="J38" s="630">
        <v>2</v>
      </c>
      <c r="K38" s="630">
        <v>1</v>
      </c>
      <c r="L38" s="630">
        <v>0</v>
      </c>
      <c r="M38" s="630">
        <v>3</v>
      </c>
      <c r="N38" s="411"/>
      <c r="O38" s="411"/>
    </row>
    <row r="39" spans="1:15" s="339" customFormat="1" ht="15" customHeight="1">
      <c r="A39" s="443" t="s">
        <v>76</v>
      </c>
      <c r="B39" s="529"/>
      <c r="C39" s="530"/>
      <c r="D39" s="531"/>
      <c r="E39" s="532"/>
      <c r="F39" s="533"/>
      <c r="G39" s="530"/>
      <c r="H39" s="531"/>
      <c r="I39" s="532"/>
      <c r="J39" s="630"/>
      <c r="K39" s="630"/>
      <c r="L39" s="630"/>
      <c r="M39" s="630"/>
      <c r="N39" s="411"/>
      <c r="O39" s="411"/>
    </row>
    <row r="40" spans="1:15" s="339" customFormat="1" ht="15" customHeight="1">
      <c r="A40" s="443" t="s">
        <v>77</v>
      </c>
      <c r="B40" s="529"/>
      <c r="C40" s="530"/>
      <c r="D40" s="531"/>
      <c r="E40" s="532"/>
      <c r="F40" s="533"/>
      <c r="G40" s="530"/>
      <c r="H40" s="531"/>
      <c r="I40" s="532"/>
      <c r="J40" s="630">
        <v>2960</v>
      </c>
      <c r="K40" s="630">
        <v>1594</v>
      </c>
      <c r="L40" s="630">
        <v>13</v>
      </c>
      <c r="M40" s="630">
        <v>4567</v>
      </c>
      <c r="N40" s="411"/>
      <c r="O40" s="411"/>
    </row>
    <row r="41" spans="1:15" s="339" customFormat="1" ht="15" customHeight="1">
      <c r="A41" s="443" t="s">
        <v>78</v>
      </c>
      <c r="B41" s="529"/>
      <c r="C41" s="530"/>
      <c r="D41" s="531"/>
      <c r="E41" s="532"/>
      <c r="F41" s="533"/>
      <c r="G41" s="530"/>
      <c r="H41" s="531"/>
      <c r="I41" s="532"/>
      <c r="J41" s="630">
        <v>1</v>
      </c>
      <c r="K41" s="630">
        <v>1</v>
      </c>
      <c r="L41" s="630">
        <v>0</v>
      </c>
      <c r="M41" s="630">
        <v>2</v>
      </c>
      <c r="N41" s="411"/>
      <c r="O41" s="411"/>
    </row>
    <row r="42" spans="1:15" s="339" customFormat="1" ht="15" customHeight="1">
      <c r="A42" s="443" t="s">
        <v>79</v>
      </c>
      <c r="B42" s="529"/>
      <c r="C42" s="530"/>
      <c r="D42" s="531"/>
      <c r="E42" s="532"/>
      <c r="F42" s="533"/>
      <c r="G42" s="530"/>
      <c r="H42" s="531"/>
      <c r="I42" s="532"/>
      <c r="J42" s="630"/>
      <c r="K42" s="630"/>
      <c r="L42" s="630"/>
      <c r="M42" s="630"/>
      <c r="N42" s="411"/>
      <c r="O42" s="411"/>
    </row>
    <row r="43" spans="1:15" s="339" customFormat="1" ht="15" customHeight="1">
      <c r="A43" s="443" t="s">
        <v>80</v>
      </c>
      <c r="B43" s="529"/>
      <c r="C43" s="530"/>
      <c r="D43" s="531"/>
      <c r="E43" s="532"/>
      <c r="F43" s="533"/>
      <c r="G43" s="530"/>
      <c r="H43" s="531"/>
      <c r="I43" s="532"/>
      <c r="J43" s="630">
        <v>6</v>
      </c>
      <c r="K43" s="630">
        <v>3</v>
      </c>
      <c r="L43" s="630">
        <v>0</v>
      </c>
      <c r="M43" s="630">
        <v>9</v>
      </c>
      <c r="N43" s="411"/>
      <c r="O43" s="411"/>
    </row>
    <row r="44" spans="1:15" s="339" customFormat="1" ht="15" customHeight="1">
      <c r="A44" s="443" t="s">
        <v>81</v>
      </c>
      <c r="B44" s="529"/>
      <c r="C44" s="530"/>
      <c r="D44" s="531"/>
      <c r="E44" s="532"/>
      <c r="F44" s="533"/>
      <c r="G44" s="530"/>
      <c r="H44" s="531"/>
      <c r="I44" s="532"/>
      <c r="J44" s="630"/>
      <c r="K44" s="630"/>
      <c r="L44" s="630"/>
      <c r="M44" s="630"/>
      <c r="N44" s="411"/>
      <c r="O44" s="411"/>
    </row>
    <row r="45" spans="1:15" s="339" customFormat="1" ht="15" customHeight="1">
      <c r="A45" s="443" t="s">
        <v>82</v>
      </c>
      <c r="B45" s="529"/>
      <c r="C45" s="530"/>
      <c r="D45" s="531"/>
      <c r="E45" s="532"/>
      <c r="F45" s="533"/>
      <c r="G45" s="530"/>
      <c r="H45" s="531"/>
      <c r="I45" s="532"/>
      <c r="J45" s="630"/>
      <c r="K45" s="630"/>
      <c r="L45" s="630"/>
      <c r="M45" s="630"/>
      <c r="N45" s="411"/>
      <c r="O45" s="411"/>
    </row>
    <row r="46" spans="1:15" s="339" customFormat="1" ht="15" customHeight="1">
      <c r="A46" s="443" t="s">
        <v>83</v>
      </c>
      <c r="B46" s="529"/>
      <c r="C46" s="530"/>
      <c r="D46" s="531"/>
      <c r="E46" s="532"/>
      <c r="F46" s="533"/>
      <c r="G46" s="530"/>
      <c r="H46" s="531"/>
      <c r="I46" s="532"/>
      <c r="J46" s="630">
        <v>0</v>
      </c>
      <c r="K46" s="630">
        <v>1</v>
      </c>
      <c r="L46" s="630">
        <v>0</v>
      </c>
      <c r="M46" s="630">
        <v>1</v>
      </c>
      <c r="N46" s="411"/>
      <c r="O46" s="411"/>
    </row>
    <row r="47" spans="1:15" s="339" customFormat="1" ht="15" customHeight="1">
      <c r="A47" s="443" t="s">
        <v>84</v>
      </c>
      <c r="B47" s="529"/>
      <c r="C47" s="530"/>
      <c r="D47" s="531"/>
      <c r="E47" s="532"/>
      <c r="F47" s="533"/>
      <c r="G47" s="530"/>
      <c r="H47" s="531"/>
      <c r="I47" s="532"/>
      <c r="J47" s="630">
        <v>2</v>
      </c>
      <c r="K47" s="630">
        <v>0</v>
      </c>
      <c r="L47" s="630">
        <v>0</v>
      </c>
      <c r="M47" s="630">
        <v>2</v>
      </c>
      <c r="N47" s="411"/>
      <c r="O47" s="411"/>
    </row>
    <row r="48" spans="1:15" s="339" customFormat="1" ht="15" customHeight="1">
      <c r="A48" s="443" t="s">
        <v>85</v>
      </c>
      <c r="B48" s="529"/>
      <c r="C48" s="530"/>
      <c r="D48" s="531"/>
      <c r="E48" s="532"/>
      <c r="F48" s="533"/>
      <c r="G48" s="530"/>
      <c r="H48" s="531"/>
      <c r="I48" s="532"/>
      <c r="J48" s="630"/>
      <c r="K48" s="630"/>
      <c r="L48" s="630"/>
      <c r="M48" s="630"/>
      <c r="N48" s="411"/>
      <c r="O48" s="411"/>
    </row>
    <row r="49" spans="1:15" s="339" customFormat="1" ht="15" customHeight="1">
      <c r="A49" s="443" t="s">
        <v>86</v>
      </c>
      <c r="B49" s="529"/>
      <c r="C49" s="530"/>
      <c r="D49" s="531"/>
      <c r="E49" s="532"/>
      <c r="F49" s="533"/>
      <c r="G49" s="530"/>
      <c r="H49" s="531"/>
      <c r="I49" s="532"/>
      <c r="J49" s="630">
        <v>0</v>
      </c>
      <c r="K49" s="630">
        <v>1</v>
      </c>
      <c r="L49" s="630">
        <v>0</v>
      </c>
      <c r="M49" s="630">
        <v>1</v>
      </c>
      <c r="N49" s="411"/>
      <c r="O49" s="411"/>
    </row>
    <row r="50" spans="1:15" s="339" customFormat="1" ht="15" customHeight="1">
      <c r="A50" s="443" t="s">
        <v>87</v>
      </c>
      <c r="B50" s="529"/>
      <c r="C50" s="530"/>
      <c r="D50" s="531"/>
      <c r="E50" s="532"/>
      <c r="F50" s="533"/>
      <c r="G50" s="530"/>
      <c r="H50" s="531"/>
      <c r="I50" s="532"/>
      <c r="J50" s="630"/>
      <c r="K50" s="630"/>
      <c r="L50" s="630"/>
      <c r="M50" s="630"/>
      <c r="N50" s="411"/>
      <c r="O50" s="411"/>
    </row>
    <row r="51" spans="1:15" s="339" customFormat="1" ht="15" customHeight="1">
      <c r="A51" s="443" t="s">
        <v>88</v>
      </c>
      <c r="B51" s="529"/>
      <c r="C51" s="530"/>
      <c r="D51" s="531"/>
      <c r="E51" s="532"/>
      <c r="F51" s="533"/>
      <c r="G51" s="530"/>
      <c r="H51" s="531"/>
      <c r="I51" s="532"/>
      <c r="J51" s="630">
        <v>23</v>
      </c>
      <c r="K51" s="630">
        <v>8</v>
      </c>
      <c r="L51" s="630">
        <v>1</v>
      </c>
      <c r="M51" s="630">
        <v>32</v>
      </c>
      <c r="N51" s="411"/>
      <c r="O51" s="411"/>
    </row>
    <row r="52" spans="1:15" s="339" customFormat="1" ht="15" customHeight="1">
      <c r="A52" s="443" t="s">
        <v>89</v>
      </c>
      <c r="B52" s="529"/>
      <c r="C52" s="530"/>
      <c r="D52" s="531"/>
      <c r="E52" s="532"/>
      <c r="F52" s="533"/>
      <c r="G52" s="530"/>
      <c r="H52" s="531"/>
      <c r="I52" s="532"/>
      <c r="J52" s="630">
        <v>11</v>
      </c>
      <c r="K52" s="630">
        <v>7</v>
      </c>
      <c r="L52" s="630">
        <v>0</v>
      </c>
      <c r="M52" s="630">
        <v>18</v>
      </c>
      <c r="N52" s="411"/>
      <c r="O52" s="411"/>
    </row>
    <row r="53" spans="1:15" s="339" customFormat="1" ht="15" customHeight="1">
      <c r="A53" s="443" t="s">
        <v>90</v>
      </c>
      <c r="B53" s="529"/>
      <c r="C53" s="530"/>
      <c r="D53" s="531"/>
      <c r="E53" s="532"/>
      <c r="F53" s="533"/>
      <c r="G53" s="530"/>
      <c r="H53" s="531"/>
      <c r="I53" s="532"/>
      <c r="J53" s="630">
        <v>1</v>
      </c>
      <c r="K53" s="630">
        <v>1</v>
      </c>
      <c r="L53" s="630">
        <v>0</v>
      </c>
      <c r="M53" s="630">
        <v>2</v>
      </c>
      <c r="N53" s="411"/>
      <c r="O53" s="411"/>
    </row>
    <row r="54" spans="1:15" s="339" customFormat="1" ht="15" customHeight="1">
      <c r="A54" s="443" t="s">
        <v>91</v>
      </c>
      <c r="B54" s="529"/>
      <c r="C54" s="530"/>
      <c r="D54" s="531"/>
      <c r="E54" s="532"/>
      <c r="F54" s="533"/>
      <c r="G54" s="530"/>
      <c r="H54" s="531"/>
      <c r="I54" s="532"/>
      <c r="J54" s="630">
        <v>1</v>
      </c>
      <c r="K54" s="630">
        <v>1</v>
      </c>
      <c r="L54" s="630">
        <v>0</v>
      </c>
      <c r="M54" s="630">
        <v>2</v>
      </c>
      <c r="N54" s="411"/>
      <c r="O54" s="411"/>
    </row>
    <row r="55" spans="1:15" s="339" customFormat="1" ht="15" customHeight="1">
      <c r="A55" s="443" t="s">
        <v>92</v>
      </c>
      <c r="B55" s="529"/>
      <c r="C55" s="530"/>
      <c r="D55" s="531"/>
      <c r="E55" s="532"/>
      <c r="F55" s="533"/>
      <c r="G55" s="530"/>
      <c r="H55" s="531"/>
      <c r="I55" s="532"/>
      <c r="J55" s="630"/>
      <c r="K55" s="630"/>
      <c r="L55" s="630"/>
      <c r="M55" s="630"/>
      <c r="N55" s="411"/>
      <c r="O55" s="411"/>
    </row>
    <row r="56" spans="1:15" s="339" customFormat="1" ht="15" customHeight="1">
      <c r="A56" s="443" t="s">
        <v>93</v>
      </c>
      <c r="B56" s="529"/>
      <c r="C56" s="530"/>
      <c r="D56" s="531"/>
      <c r="E56" s="532"/>
      <c r="F56" s="533"/>
      <c r="G56" s="530"/>
      <c r="H56" s="531"/>
      <c r="I56" s="532"/>
      <c r="J56" s="630">
        <v>3</v>
      </c>
      <c r="K56" s="630">
        <v>0</v>
      </c>
      <c r="L56" s="630">
        <v>0</v>
      </c>
      <c r="M56" s="630">
        <v>3</v>
      </c>
      <c r="N56" s="411"/>
      <c r="O56" s="411"/>
    </row>
    <row r="57" spans="1:15" s="339" customFormat="1" ht="15" customHeight="1">
      <c r="A57" s="443" t="s">
        <v>94</v>
      </c>
      <c r="B57" s="529"/>
      <c r="C57" s="530"/>
      <c r="D57" s="531"/>
      <c r="E57" s="532"/>
      <c r="F57" s="533"/>
      <c r="G57" s="530"/>
      <c r="H57" s="531"/>
      <c r="I57" s="532"/>
      <c r="J57" s="630">
        <v>1</v>
      </c>
      <c r="K57" s="630">
        <v>1</v>
      </c>
      <c r="L57" s="630">
        <v>0</v>
      </c>
      <c r="M57" s="630">
        <v>2</v>
      </c>
      <c r="N57" s="411"/>
      <c r="O57" s="411"/>
    </row>
    <row r="58" spans="1:15" s="339" customFormat="1" ht="15" customHeight="1">
      <c r="A58" s="443" t="s">
        <v>95</v>
      </c>
      <c r="B58" s="529"/>
      <c r="C58" s="530"/>
      <c r="D58" s="531"/>
      <c r="E58" s="532"/>
      <c r="F58" s="533"/>
      <c r="G58" s="530"/>
      <c r="H58" s="531"/>
      <c r="I58" s="532"/>
      <c r="J58" s="630">
        <v>15</v>
      </c>
      <c r="K58" s="630">
        <v>9</v>
      </c>
      <c r="L58" s="630">
        <v>0</v>
      </c>
      <c r="M58" s="630">
        <v>24</v>
      </c>
      <c r="N58" s="411"/>
      <c r="O58" s="411"/>
    </row>
    <row r="59" spans="1:15" s="339" customFormat="1" ht="15" customHeight="1">
      <c r="A59" s="443" t="s">
        <v>96</v>
      </c>
      <c r="B59" s="529"/>
      <c r="C59" s="530"/>
      <c r="D59" s="531"/>
      <c r="E59" s="532"/>
      <c r="F59" s="533"/>
      <c r="G59" s="530"/>
      <c r="H59" s="531"/>
      <c r="I59" s="532"/>
      <c r="J59" s="630"/>
      <c r="K59" s="630"/>
      <c r="L59" s="630"/>
      <c r="M59" s="630"/>
      <c r="N59" s="411"/>
      <c r="O59" s="411"/>
    </row>
    <row r="60" spans="1:15" s="339" customFormat="1" ht="15" customHeight="1">
      <c r="A60" s="443" t="s">
        <v>97</v>
      </c>
      <c r="B60" s="529"/>
      <c r="C60" s="530"/>
      <c r="D60" s="531"/>
      <c r="E60" s="532"/>
      <c r="F60" s="533"/>
      <c r="G60" s="530"/>
      <c r="H60" s="531"/>
      <c r="I60" s="532"/>
      <c r="J60" s="630"/>
      <c r="K60" s="630"/>
      <c r="L60" s="630"/>
      <c r="M60" s="630"/>
      <c r="N60" s="411"/>
      <c r="O60" s="411"/>
    </row>
    <row r="61" spans="1:15" s="339" customFormat="1" ht="15" customHeight="1">
      <c r="A61" s="443" t="s">
        <v>98</v>
      </c>
      <c r="B61" s="529"/>
      <c r="C61" s="530"/>
      <c r="D61" s="531"/>
      <c r="E61" s="532"/>
      <c r="F61" s="533"/>
      <c r="G61" s="530"/>
      <c r="H61" s="531"/>
      <c r="I61" s="532"/>
      <c r="J61" s="630"/>
      <c r="K61" s="630"/>
      <c r="L61" s="630"/>
      <c r="M61" s="630"/>
      <c r="N61" s="411"/>
      <c r="O61" s="411"/>
    </row>
    <row r="62" spans="1:15" s="339" customFormat="1" ht="15" customHeight="1">
      <c r="A62" s="443" t="s">
        <v>99</v>
      </c>
      <c r="B62" s="529"/>
      <c r="C62" s="530"/>
      <c r="D62" s="531"/>
      <c r="E62" s="532"/>
      <c r="F62" s="533"/>
      <c r="G62" s="530"/>
      <c r="H62" s="531"/>
      <c r="I62" s="532"/>
      <c r="J62" s="630"/>
      <c r="K62" s="630"/>
      <c r="L62" s="630"/>
      <c r="M62" s="630"/>
      <c r="N62" s="411"/>
      <c r="O62" s="411"/>
    </row>
    <row r="63" spans="1:15" s="339" customFormat="1" ht="15" customHeight="1">
      <c r="A63" s="443" t="s">
        <v>100</v>
      </c>
      <c r="B63" s="529"/>
      <c r="C63" s="530"/>
      <c r="D63" s="531"/>
      <c r="E63" s="532"/>
      <c r="F63" s="533"/>
      <c r="G63" s="530"/>
      <c r="H63" s="531"/>
      <c r="I63" s="532"/>
      <c r="J63" s="630">
        <v>4</v>
      </c>
      <c r="K63" s="630">
        <v>1</v>
      </c>
      <c r="L63" s="630">
        <v>0</v>
      </c>
      <c r="M63" s="630">
        <v>5</v>
      </c>
      <c r="N63" s="411"/>
      <c r="O63" s="411"/>
    </row>
    <row r="64" spans="1:15" s="339" customFormat="1" ht="15" customHeight="1">
      <c r="A64" s="443" t="s">
        <v>101</v>
      </c>
      <c r="B64" s="529"/>
      <c r="C64" s="530"/>
      <c r="D64" s="531"/>
      <c r="E64" s="532"/>
      <c r="F64" s="533"/>
      <c r="G64" s="530"/>
      <c r="H64" s="531"/>
      <c r="I64" s="532"/>
      <c r="J64" s="630"/>
      <c r="K64" s="630"/>
      <c r="L64" s="630"/>
      <c r="M64" s="630"/>
      <c r="N64" s="411"/>
      <c r="O64" s="411"/>
    </row>
    <row r="65" spans="1:15" s="339" customFormat="1" ht="15" customHeight="1">
      <c r="A65" s="443" t="s">
        <v>102</v>
      </c>
      <c r="B65" s="529"/>
      <c r="C65" s="530"/>
      <c r="D65" s="531"/>
      <c r="E65" s="532"/>
      <c r="F65" s="533"/>
      <c r="G65" s="530"/>
      <c r="H65" s="531"/>
      <c r="I65" s="532"/>
      <c r="J65" s="630"/>
      <c r="K65" s="630"/>
      <c r="L65" s="630"/>
      <c r="M65" s="630"/>
      <c r="N65" s="411"/>
      <c r="O65" s="411"/>
    </row>
    <row r="66" spans="1:15" s="339" customFormat="1" ht="15" customHeight="1">
      <c r="A66" s="443" t="s">
        <v>103</v>
      </c>
      <c r="B66" s="529"/>
      <c r="C66" s="530"/>
      <c r="D66" s="531"/>
      <c r="E66" s="532"/>
      <c r="F66" s="533"/>
      <c r="G66" s="530"/>
      <c r="H66" s="531"/>
      <c r="I66" s="532"/>
      <c r="J66" s="630"/>
      <c r="K66" s="630"/>
      <c r="L66" s="630"/>
      <c r="M66" s="630"/>
      <c r="N66" s="411"/>
      <c r="O66" s="411"/>
    </row>
    <row r="67" spans="1:15" s="339" customFormat="1" ht="15" customHeight="1">
      <c r="A67" s="443" t="s">
        <v>104</v>
      </c>
      <c r="B67" s="529"/>
      <c r="C67" s="530"/>
      <c r="D67" s="531"/>
      <c r="E67" s="532"/>
      <c r="F67" s="533"/>
      <c r="G67" s="530"/>
      <c r="H67" s="531"/>
      <c r="I67" s="532"/>
      <c r="J67" s="630">
        <v>13</v>
      </c>
      <c r="K67" s="630">
        <v>7</v>
      </c>
      <c r="L67" s="630">
        <v>0</v>
      </c>
      <c r="M67" s="630">
        <v>20</v>
      </c>
      <c r="N67" s="411"/>
      <c r="O67" s="411"/>
    </row>
    <row r="68" spans="1:15" s="339" customFormat="1" ht="15" customHeight="1">
      <c r="A68" s="443" t="s">
        <v>216</v>
      </c>
      <c r="B68" s="529"/>
      <c r="C68" s="530"/>
      <c r="D68" s="531"/>
      <c r="E68" s="532"/>
      <c r="F68" s="533"/>
      <c r="G68" s="530"/>
      <c r="H68" s="531"/>
      <c r="I68" s="532"/>
      <c r="J68" s="630"/>
      <c r="K68" s="630"/>
      <c r="L68" s="630"/>
      <c r="M68" s="630"/>
      <c r="N68" s="411"/>
      <c r="O68" s="411"/>
    </row>
    <row r="69" spans="1:15" s="339" customFormat="1" ht="15" customHeight="1">
      <c r="A69" s="443" t="s">
        <v>105</v>
      </c>
      <c r="B69" s="529"/>
      <c r="C69" s="530"/>
      <c r="D69" s="531"/>
      <c r="E69" s="532"/>
      <c r="F69" s="533"/>
      <c r="G69" s="530"/>
      <c r="H69" s="531"/>
      <c r="I69" s="532"/>
      <c r="J69" s="630">
        <v>1</v>
      </c>
      <c r="K69" s="630">
        <v>0</v>
      </c>
      <c r="L69" s="630">
        <v>0</v>
      </c>
      <c r="M69" s="630">
        <v>1</v>
      </c>
      <c r="N69" s="411"/>
      <c r="O69" s="411"/>
    </row>
    <row r="70" spans="1:15" s="339" customFormat="1" ht="15" customHeight="1">
      <c r="A70" s="443" t="s">
        <v>106</v>
      </c>
      <c r="B70" s="529"/>
      <c r="C70" s="530"/>
      <c r="D70" s="531"/>
      <c r="E70" s="532"/>
      <c r="F70" s="533"/>
      <c r="G70" s="530"/>
      <c r="H70" s="531"/>
      <c r="I70" s="532"/>
      <c r="J70" s="630">
        <v>0</v>
      </c>
      <c r="K70" s="630">
        <v>2</v>
      </c>
      <c r="L70" s="630">
        <v>0</v>
      </c>
      <c r="M70" s="630">
        <v>2</v>
      </c>
      <c r="N70" s="411"/>
      <c r="O70" s="411"/>
    </row>
    <row r="71" spans="1:15" s="339" customFormat="1" ht="15" customHeight="1">
      <c r="A71" s="443" t="s">
        <v>107</v>
      </c>
      <c r="B71" s="529"/>
      <c r="C71" s="530"/>
      <c r="D71" s="531"/>
      <c r="E71" s="532"/>
      <c r="F71" s="533"/>
      <c r="G71" s="530"/>
      <c r="H71" s="531"/>
      <c r="I71" s="532"/>
      <c r="J71" s="630">
        <v>0</v>
      </c>
      <c r="K71" s="630">
        <v>1</v>
      </c>
      <c r="L71" s="630">
        <v>0</v>
      </c>
      <c r="M71" s="630">
        <v>1</v>
      </c>
      <c r="N71" s="411"/>
      <c r="O71" s="411"/>
    </row>
    <row r="72" spans="1:15" s="339" customFormat="1" ht="15" customHeight="1">
      <c r="A72" s="443" t="s">
        <v>108</v>
      </c>
      <c r="B72" s="529"/>
      <c r="C72" s="530"/>
      <c r="D72" s="531"/>
      <c r="E72" s="532"/>
      <c r="F72" s="533"/>
      <c r="G72" s="530"/>
      <c r="H72" s="531"/>
      <c r="I72" s="532"/>
      <c r="J72" s="630">
        <v>2</v>
      </c>
      <c r="K72" s="630">
        <v>3</v>
      </c>
      <c r="L72" s="630">
        <v>0</v>
      </c>
      <c r="M72" s="630">
        <v>5</v>
      </c>
      <c r="N72" s="411"/>
      <c r="O72" s="411"/>
    </row>
    <row r="73" spans="1:15" s="339" customFormat="1" ht="15" customHeight="1">
      <c r="A73" s="443" t="s">
        <v>12</v>
      </c>
      <c r="B73" s="529"/>
      <c r="C73" s="530"/>
      <c r="D73" s="531"/>
      <c r="E73" s="532"/>
      <c r="F73" s="533"/>
      <c r="G73" s="530"/>
      <c r="H73" s="531"/>
      <c r="I73" s="532"/>
      <c r="J73" s="630">
        <v>1</v>
      </c>
      <c r="K73" s="630">
        <v>1</v>
      </c>
      <c r="L73" s="630">
        <v>0</v>
      </c>
      <c r="M73" s="630">
        <v>2</v>
      </c>
      <c r="N73" s="411"/>
      <c r="O73" s="411"/>
    </row>
    <row r="74" spans="1:15" s="339" customFormat="1" ht="15" customHeight="1">
      <c r="A74" s="443" t="s">
        <v>217</v>
      </c>
      <c r="B74" s="529"/>
      <c r="C74" s="530"/>
      <c r="D74" s="531"/>
      <c r="E74" s="532"/>
      <c r="F74" s="533"/>
      <c r="G74" s="530"/>
      <c r="H74" s="531"/>
      <c r="I74" s="532"/>
      <c r="J74" s="630">
        <v>3</v>
      </c>
      <c r="K74" s="630">
        <v>0</v>
      </c>
      <c r="L74" s="630">
        <v>0</v>
      </c>
      <c r="M74" s="630">
        <v>3</v>
      </c>
      <c r="N74" s="411"/>
      <c r="O74" s="411"/>
    </row>
    <row r="75" spans="1:15" s="339" customFormat="1" ht="15" customHeight="1">
      <c r="A75" s="443" t="s">
        <v>109</v>
      </c>
      <c r="B75" s="529"/>
      <c r="C75" s="530"/>
      <c r="D75" s="531"/>
      <c r="E75" s="532"/>
      <c r="F75" s="533"/>
      <c r="G75" s="530"/>
      <c r="H75" s="531"/>
      <c r="I75" s="532"/>
      <c r="J75" s="630"/>
      <c r="K75" s="630"/>
      <c r="L75" s="630"/>
      <c r="M75" s="630"/>
      <c r="N75" s="411"/>
      <c r="O75" s="411"/>
    </row>
    <row r="76" spans="1:15" s="339" customFormat="1" ht="15" customHeight="1">
      <c r="A76" s="443" t="s">
        <v>110</v>
      </c>
      <c r="B76" s="529"/>
      <c r="C76" s="530"/>
      <c r="D76" s="531"/>
      <c r="E76" s="532"/>
      <c r="F76" s="533"/>
      <c r="G76" s="530"/>
      <c r="H76" s="531"/>
      <c r="I76" s="532"/>
      <c r="J76" s="630">
        <v>4</v>
      </c>
      <c r="K76" s="630">
        <v>4</v>
      </c>
      <c r="L76" s="630">
        <v>0</v>
      </c>
      <c r="M76" s="630">
        <v>8</v>
      </c>
      <c r="N76" s="411"/>
      <c r="O76" s="411"/>
    </row>
    <row r="77" spans="1:15" s="339" customFormat="1" ht="15" customHeight="1">
      <c r="A77" s="443" t="s">
        <v>111</v>
      </c>
      <c r="B77" s="529"/>
      <c r="C77" s="530"/>
      <c r="D77" s="531"/>
      <c r="E77" s="532"/>
      <c r="F77" s="533"/>
      <c r="G77" s="530"/>
      <c r="H77" s="531"/>
      <c r="I77" s="532"/>
      <c r="J77" s="630">
        <v>1</v>
      </c>
      <c r="K77" s="630">
        <v>0</v>
      </c>
      <c r="L77" s="630">
        <v>0</v>
      </c>
      <c r="M77" s="630">
        <v>1</v>
      </c>
      <c r="N77" s="411"/>
      <c r="O77" s="411"/>
    </row>
    <row r="78" spans="1:15" s="339" customFormat="1" ht="15" customHeight="1">
      <c r="A78" s="443" t="s">
        <v>112</v>
      </c>
      <c r="B78" s="529"/>
      <c r="C78" s="530"/>
      <c r="D78" s="531"/>
      <c r="E78" s="532"/>
      <c r="F78" s="533"/>
      <c r="G78" s="530"/>
      <c r="H78" s="531"/>
      <c r="I78" s="532"/>
      <c r="J78" s="630"/>
      <c r="K78" s="630"/>
      <c r="L78" s="630"/>
      <c r="M78" s="630"/>
      <c r="N78" s="411"/>
      <c r="O78" s="411"/>
    </row>
    <row r="79" spans="1:15" s="339" customFormat="1" ht="15" customHeight="1">
      <c r="A79" s="443" t="s">
        <v>113</v>
      </c>
      <c r="B79" s="529"/>
      <c r="C79" s="530"/>
      <c r="D79" s="531"/>
      <c r="E79" s="532"/>
      <c r="F79" s="533"/>
      <c r="G79" s="530"/>
      <c r="H79" s="531"/>
      <c r="I79" s="532"/>
      <c r="J79" s="630">
        <v>1</v>
      </c>
      <c r="K79" s="630">
        <v>0</v>
      </c>
      <c r="L79" s="630">
        <v>0</v>
      </c>
      <c r="M79" s="630">
        <v>1</v>
      </c>
      <c r="N79" s="411"/>
      <c r="O79" s="411"/>
    </row>
    <row r="80" spans="1:15" s="339" customFormat="1" ht="15" customHeight="1">
      <c r="A80" s="443" t="s">
        <v>114</v>
      </c>
      <c r="B80" s="529"/>
      <c r="C80" s="530"/>
      <c r="D80" s="531"/>
      <c r="E80" s="532"/>
      <c r="F80" s="533"/>
      <c r="G80" s="530"/>
      <c r="H80" s="531"/>
      <c r="I80" s="532"/>
      <c r="J80" s="630"/>
      <c r="K80" s="630"/>
      <c r="L80" s="630"/>
      <c r="M80" s="630"/>
      <c r="N80" s="411"/>
      <c r="O80" s="411"/>
    </row>
    <row r="81" spans="1:15" s="339" customFormat="1" ht="15" customHeight="1">
      <c r="A81" s="443" t="s">
        <v>115</v>
      </c>
      <c r="B81" s="529"/>
      <c r="C81" s="530"/>
      <c r="D81" s="531"/>
      <c r="E81" s="532"/>
      <c r="F81" s="533"/>
      <c r="G81" s="530"/>
      <c r="H81" s="531"/>
      <c r="I81" s="532"/>
      <c r="J81" s="630"/>
      <c r="K81" s="630"/>
      <c r="L81" s="630"/>
      <c r="M81" s="630"/>
      <c r="N81" s="411"/>
      <c r="O81" s="411"/>
    </row>
    <row r="82" spans="1:15" s="339" customFormat="1" ht="15" customHeight="1">
      <c r="A82" s="443" t="s">
        <v>116</v>
      </c>
      <c r="B82" s="529"/>
      <c r="C82" s="530"/>
      <c r="D82" s="531"/>
      <c r="E82" s="532"/>
      <c r="F82" s="533"/>
      <c r="G82" s="530"/>
      <c r="H82" s="531"/>
      <c r="I82" s="532"/>
      <c r="J82" s="630">
        <v>1</v>
      </c>
      <c r="K82" s="630">
        <v>6</v>
      </c>
      <c r="L82" s="630">
        <v>0</v>
      </c>
      <c r="M82" s="630">
        <v>7</v>
      </c>
      <c r="N82" s="411"/>
      <c r="O82" s="411"/>
    </row>
    <row r="83" spans="1:15" s="339" customFormat="1" ht="15" customHeight="1">
      <c r="A83" s="443" t="s">
        <v>117</v>
      </c>
      <c r="B83" s="552"/>
      <c r="C83" s="553"/>
      <c r="D83" s="554"/>
      <c r="E83" s="555"/>
      <c r="F83" s="556"/>
      <c r="G83" s="553"/>
      <c r="H83" s="554"/>
      <c r="I83" s="555"/>
      <c r="J83" s="630">
        <v>1</v>
      </c>
      <c r="K83" s="630">
        <v>0</v>
      </c>
      <c r="L83" s="630">
        <v>0</v>
      </c>
      <c r="M83" s="630">
        <v>1</v>
      </c>
      <c r="N83" s="411"/>
      <c r="O83" s="411"/>
    </row>
    <row r="84" spans="1:15" s="339" customFormat="1" ht="15" customHeight="1">
      <c r="A84" s="443" t="s">
        <v>375</v>
      </c>
      <c r="B84" s="552"/>
      <c r="C84" s="553"/>
      <c r="D84" s="554"/>
      <c r="E84" s="555"/>
      <c r="F84" s="556"/>
      <c r="G84" s="553"/>
      <c r="H84" s="554"/>
      <c r="I84" s="555"/>
      <c r="J84" s="630">
        <v>1</v>
      </c>
      <c r="K84" s="630">
        <v>0</v>
      </c>
      <c r="L84" s="630">
        <v>0</v>
      </c>
      <c r="M84" s="630">
        <v>1</v>
      </c>
      <c r="N84" s="411"/>
      <c r="O84" s="411"/>
    </row>
    <row r="85" spans="1:15" s="339" customFormat="1" ht="15" customHeight="1">
      <c r="A85" s="443" t="s">
        <v>373</v>
      </c>
      <c r="B85" s="552"/>
      <c r="C85" s="553"/>
      <c r="D85" s="554"/>
      <c r="E85" s="555"/>
      <c r="F85" s="556"/>
      <c r="G85" s="553"/>
      <c r="H85" s="554"/>
      <c r="I85" s="555"/>
      <c r="J85" s="630">
        <v>1</v>
      </c>
      <c r="K85" s="630">
        <v>0</v>
      </c>
      <c r="L85" s="630">
        <v>0</v>
      </c>
      <c r="M85" s="630">
        <v>1</v>
      </c>
      <c r="N85" s="411"/>
      <c r="O85" s="411"/>
    </row>
    <row r="86" spans="1:15" s="339" customFormat="1" ht="15" customHeight="1">
      <c r="A86" s="443" t="s">
        <v>384</v>
      </c>
      <c r="B86" s="552"/>
      <c r="C86" s="553"/>
      <c r="D86" s="554"/>
      <c r="E86" s="555"/>
      <c r="F86" s="556"/>
      <c r="G86" s="553"/>
      <c r="H86" s="554"/>
      <c r="I86" s="555"/>
      <c r="J86" s="630">
        <v>1</v>
      </c>
      <c r="K86" s="630">
        <v>0</v>
      </c>
      <c r="L86" s="630">
        <v>0</v>
      </c>
      <c r="M86" s="630">
        <v>1</v>
      </c>
      <c r="N86" s="411"/>
      <c r="O86" s="411"/>
    </row>
    <row r="87" spans="1:15" s="339" customFormat="1" ht="15" customHeight="1">
      <c r="A87" s="443" t="s">
        <v>372</v>
      </c>
      <c r="B87" s="552"/>
      <c r="C87" s="553"/>
      <c r="D87" s="554"/>
      <c r="E87" s="555"/>
      <c r="F87" s="556"/>
      <c r="G87" s="553"/>
      <c r="H87" s="554"/>
      <c r="I87" s="555"/>
      <c r="J87" s="630">
        <v>0</v>
      </c>
      <c r="K87" s="630">
        <v>1</v>
      </c>
      <c r="L87" s="630">
        <v>0</v>
      </c>
      <c r="M87" s="630">
        <v>1</v>
      </c>
      <c r="N87" s="411"/>
      <c r="O87" s="411"/>
    </row>
    <row r="88" spans="1:15" s="339" customFormat="1" ht="15" customHeight="1">
      <c r="A88" s="443" t="s">
        <v>391</v>
      </c>
      <c r="B88" s="552"/>
      <c r="C88" s="553"/>
      <c r="D88" s="554"/>
      <c r="E88" s="555"/>
      <c r="F88" s="556"/>
      <c r="G88" s="553"/>
      <c r="H88" s="554"/>
      <c r="I88" s="555"/>
      <c r="J88" s="630">
        <v>0</v>
      </c>
      <c r="K88" s="630">
        <v>1</v>
      </c>
      <c r="L88" s="630">
        <v>0</v>
      </c>
      <c r="M88" s="630">
        <v>1</v>
      </c>
      <c r="N88" s="411"/>
      <c r="O88" s="411"/>
    </row>
    <row r="89" spans="1:15" s="339" customFormat="1" ht="15" customHeight="1">
      <c r="A89" s="443" t="s">
        <v>838</v>
      </c>
      <c r="B89" s="552"/>
      <c r="C89" s="553"/>
      <c r="D89" s="554"/>
      <c r="E89" s="555"/>
      <c r="F89" s="556"/>
      <c r="G89" s="553"/>
      <c r="H89" s="554"/>
      <c r="I89" s="555"/>
      <c r="J89" s="630">
        <v>6</v>
      </c>
      <c r="K89" s="630">
        <v>0</v>
      </c>
      <c r="L89" s="630">
        <v>0</v>
      </c>
      <c r="M89" s="630">
        <v>6</v>
      </c>
      <c r="N89" s="411"/>
      <c r="O89" s="411"/>
    </row>
    <row r="90" spans="1:15" s="339" customFormat="1" ht="15" customHeight="1">
      <c r="A90" s="443" t="s">
        <v>410</v>
      </c>
      <c r="B90" s="552"/>
      <c r="C90" s="553"/>
      <c r="D90" s="554"/>
      <c r="E90" s="555"/>
      <c r="F90" s="556"/>
      <c r="G90" s="553"/>
      <c r="H90" s="554"/>
      <c r="I90" s="555"/>
      <c r="J90" s="630">
        <v>1</v>
      </c>
      <c r="K90" s="630">
        <v>0</v>
      </c>
      <c r="L90" s="630">
        <v>0</v>
      </c>
      <c r="M90" s="630">
        <v>1</v>
      </c>
      <c r="N90" s="411"/>
      <c r="O90" s="411"/>
    </row>
    <row r="91" spans="1:15" s="339" customFormat="1" ht="15" customHeight="1">
      <c r="A91" s="443" t="s">
        <v>422</v>
      </c>
      <c r="B91" s="552"/>
      <c r="C91" s="553"/>
      <c r="D91" s="554"/>
      <c r="E91" s="555"/>
      <c r="F91" s="556"/>
      <c r="G91" s="553"/>
      <c r="H91" s="554"/>
      <c r="I91" s="555"/>
      <c r="J91" s="630">
        <v>0</v>
      </c>
      <c r="K91" s="630">
        <v>1</v>
      </c>
      <c r="L91" s="630">
        <v>0</v>
      </c>
      <c r="M91" s="630">
        <v>1</v>
      </c>
      <c r="N91" s="411"/>
      <c r="O91" s="411"/>
    </row>
    <row r="92" spans="1:15" s="339" customFormat="1" ht="15" customHeight="1">
      <c r="A92" s="443" t="s">
        <v>839</v>
      </c>
      <c r="B92" s="552"/>
      <c r="C92" s="553"/>
      <c r="D92" s="554"/>
      <c r="E92" s="555"/>
      <c r="F92" s="556"/>
      <c r="G92" s="553"/>
      <c r="H92" s="554"/>
      <c r="I92" s="555"/>
      <c r="J92" s="630">
        <v>1</v>
      </c>
      <c r="K92" s="630">
        <v>0</v>
      </c>
      <c r="L92" s="630">
        <v>0</v>
      </c>
      <c r="M92" s="630">
        <v>1</v>
      </c>
      <c r="N92" s="411"/>
      <c r="O92" s="411"/>
    </row>
    <row r="93" spans="1:15" s="339" customFormat="1" ht="15" customHeight="1">
      <c r="A93" s="443" t="s">
        <v>394</v>
      </c>
      <c r="B93" s="552"/>
      <c r="C93" s="553"/>
      <c r="D93" s="554"/>
      <c r="E93" s="555"/>
      <c r="F93" s="556"/>
      <c r="G93" s="553"/>
      <c r="H93" s="554"/>
      <c r="I93" s="555"/>
      <c r="J93" s="630">
        <v>2</v>
      </c>
      <c r="K93" s="630">
        <v>0</v>
      </c>
      <c r="L93" s="630">
        <v>0</v>
      </c>
      <c r="M93" s="630">
        <v>2</v>
      </c>
      <c r="N93" s="411"/>
      <c r="O93" s="411"/>
    </row>
    <row r="94" spans="1:15" s="339" customFormat="1" ht="15" customHeight="1">
      <c r="A94" s="443" t="s">
        <v>463</v>
      </c>
      <c r="B94" s="552"/>
      <c r="C94" s="553"/>
      <c r="D94" s="554"/>
      <c r="E94" s="555"/>
      <c r="F94" s="556"/>
      <c r="G94" s="553"/>
      <c r="H94" s="554"/>
      <c r="I94" s="555"/>
      <c r="J94" s="630">
        <v>4</v>
      </c>
      <c r="K94" s="630">
        <v>0</v>
      </c>
      <c r="L94" s="630">
        <v>0</v>
      </c>
      <c r="M94" s="630">
        <v>4</v>
      </c>
      <c r="N94" s="411"/>
      <c r="O94" s="411"/>
    </row>
    <row r="95" spans="1:15" s="339" customFormat="1" ht="15" customHeight="1">
      <c r="A95" s="443" t="s">
        <v>493</v>
      </c>
      <c r="B95" s="552"/>
      <c r="C95" s="553"/>
      <c r="D95" s="554"/>
      <c r="E95" s="555"/>
      <c r="F95" s="556"/>
      <c r="G95" s="553"/>
      <c r="H95" s="554"/>
      <c r="I95" s="555"/>
      <c r="J95" s="630">
        <v>1</v>
      </c>
      <c r="K95" s="630">
        <v>0</v>
      </c>
      <c r="L95" s="630">
        <v>0</v>
      </c>
      <c r="M95" s="630">
        <v>1</v>
      </c>
      <c r="N95" s="411"/>
      <c r="O95" s="411"/>
    </row>
    <row r="96" spans="1:15" s="339" customFormat="1" ht="15" customHeight="1">
      <c r="A96" s="443" t="s">
        <v>508</v>
      </c>
      <c r="B96" s="552"/>
      <c r="C96" s="553"/>
      <c r="D96" s="554"/>
      <c r="E96" s="555"/>
      <c r="F96" s="556"/>
      <c r="G96" s="553"/>
      <c r="H96" s="554"/>
      <c r="I96" s="555"/>
      <c r="J96" s="630">
        <v>1</v>
      </c>
      <c r="K96" s="630">
        <v>0</v>
      </c>
      <c r="L96" s="630">
        <v>0</v>
      </c>
      <c r="M96" s="630">
        <v>1</v>
      </c>
      <c r="N96" s="411"/>
      <c r="O96" s="411"/>
    </row>
    <row r="97" spans="1:15" s="339" customFormat="1" ht="15" customHeight="1">
      <c r="A97" s="443" t="s">
        <v>392</v>
      </c>
      <c r="B97" s="552"/>
      <c r="C97" s="553"/>
      <c r="D97" s="554"/>
      <c r="E97" s="555"/>
      <c r="F97" s="556"/>
      <c r="G97" s="553"/>
      <c r="H97" s="554"/>
      <c r="I97" s="555"/>
      <c r="J97" s="630">
        <v>1</v>
      </c>
      <c r="K97" s="630">
        <v>0</v>
      </c>
      <c r="L97" s="630">
        <v>0</v>
      </c>
      <c r="M97" s="630">
        <v>1</v>
      </c>
      <c r="N97" s="411"/>
      <c r="O97" s="411"/>
    </row>
    <row r="98" spans="1:15" s="339" customFormat="1" ht="15" customHeight="1">
      <c r="A98" s="443" t="s">
        <v>536</v>
      </c>
      <c r="B98" s="552"/>
      <c r="C98" s="553"/>
      <c r="D98" s="554"/>
      <c r="E98" s="555"/>
      <c r="F98" s="556"/>
      <c r="G98" s="553"/>
      <c r="H98" s="554"/>
      <c r="I98" s="555"/>
      <c r="J98" s="630">
        <v>1</v>
      </c>
      <c r="K98" s="630">
        <v>0</v>
      </c>
      <c r="L98" s="630">
        <v>0</v>
      </c>
      <c r="M98" s="630">
        <v>1</v>
      </c>
      <c r="N98" s="411"/>
      <c r="O98" s="411"/>
    </row>
    <row r="99" spans="1:15" s="339" customFormat="1" ht="15" customHeight="1">
      <c r="A99" s="443" t="s">
        <v>538</v>
      </c>
      <c r="B99" s="552"/>
      <c r="C99" s="553"/>
      <c r="D99" s="554"/>
      <c r="E99" s="555"/>
      <c r="F99" s="556"/>
      <c r="G99" s="553"/>
      <c r="H99" s="554"/>
      <c r="I99" s="555"/>
      <c r="J99" s="630">
        <v>1</v>
      </c>
      <c r="K99" s="630">
        <v>0</v>
      </c>
      <c r="L99" s="630">
        <v>0</v>
      </c>
      <c r="M99" s="630">
        <v>1</v>
      </c>
      <c r="N99" s="411"/>
      <c r="O99" s="411"/>
    </row>
    <row r="100" spans="1:15" s="339" customFormat="1" ht="15" customHeight="1">
      <c r="A100" s="443" t="s">
        <v>549</v>
      </c>
      <c r="B100" s="552"/>
      <c r="C100" s="553"/>
      <c r="D100" s="554"/>
      <c r="E100" s="555"/>
      <c r="F100" s="556"/>
      <c r="G100" s="553"/>
      <c r="H100" s="554"/>
      <c r="I100" s="555"/>
      <c r="J100" s="630">
        <v>0</v>
      </c>
      <c r="K100" s="630">
        <v>1</v>
      </c>
      <c r="L100" s="630">
        <v>0</v>
      </c>
      <c r="M100" s="630">
        <v>1</v>
      </c>
      <c r="N100" s="411"/>
      <c r="O100" s="411"/>
    </row>
    <row r="101" spans="1:15" s="339" customFormat="1" ht="15" customHeight="1">
      <c r="A101" s="443" t="s">
        <v>390</v>
      </c>
      <c r="B101" s="552"/>
      <c r="C101" s="553"/>
      <c r="D101" s="554"/>
      <c r="E101" s="555"/>
      <c r="F101" s="556"/>
      <c r="G101" s="553"/>
      <c r="H101" s="554"/>
      <c r="I101" s="555"/>
      <c r="J101" s="630">
        <v>0</v>
      </c>
      <c r="K101" s="630">
        <v>1</v>
      </c>
      <c r="L101" s="630">
        <v>0</v>
      </c>
      <c r="M101" s="630">
        <v>1</v>
      </c>
      <c r="N101" s="411"/>
      <c r="O101" s="411"/>
    </row>
    <row r="102" spans="1:15" s="339" customFormat="1" ht="15" customHeight="1">
      <c r="A102" s="444" t="s">
        <v>62</v>
      </c>
      <c r="B102" s="557"/>
      <c r="C102" s="558"/>
      <c r="D102" s="559"/>
      <c r="E102" s="560"/>
      <c r="F102" s="561"/>
      <c r="G102" s="558"/>
      <c r="H102" s="559"/>
      <c r="I102" s="560"/>
      <c r="J102" s="630">
        <v>7</v>
      </c>
      <c r="K102" s="630">
        <v>4</v>
      </c>
      <c r="L102" s="630">
        <v>2</v>
      </c>
      <c r="M102" s="630">
        <v>13</v>
      </c>
      <c r="N102" s="411"/>
      <c r="O102" s="411"/>
    </row>
    <row r="103" spans="1:15" s="339" customFormat="1" ht="15" customHeight="1">
      <c r="A103" s="411"/>
      <c r="B103" s="412"/>
      <c r="C103" s="412"/>
      <c r="D103" s="412"/>
      <c r="E103" s="413"/>
      <c r="F103" s="412"/>
      <c r="G103" s="412"/>
      <c r="H103" s="412"/>
      <c r="I103" s="413"/>
      <c r="J103" s="412"/>
      <c r="K103" s="412"/>
      <c r="L103" s="412"/>
      <c r="M103" s="413"/>
      <c r="N103" s="411"/>
      <c r="O103" s="411"/>
    </row>
    <row r="104" spans="1:15" s="339" customFormat="1" ht="15" customHeight="1">
      <c r="A104" s="414" t="s">
        <v>118</v>
      </c>
      <c r="B104" s="412"/>
      <c r="C104" s="412"/>
      <c r="D104" s="412"/>
      <c r="E104" s="413"/>
      <c r="F104" s="412"/>
      <c r="G104" s="412"/>
      <c r="H104" s="412"/>
      <c r="I104" s="413"/>
      <c r="J104" s="412"/>
      <c r="K104" s="412"/>
      <c r="L104" s="412"/>
      <c r="M104" s="413"/>
      <c r="N104" s="411"/>
      <c r="O104" s="411"/>
    </row>
    <row r="105" spans="1:15" ht="15" customHeight="1">
      <c r="A105" s="415" t="s">
        <v>119</v>
      </c>
      <c r="B105" s="411"/>
      <c r="C105" s="411"/>
      <c r="D105" s="411"/>
      <c r="E105" s="411"/>
      <c r="F105" s="411"/>
      <c r="G105" s="411"/>
      <c r="H105" s="411"/>
      <c r="I105" s="411"/>
      <c r="J105" s="411"/>
      <c r="K105" s="411"/>
      <c r="L105" s="411"/>
      <c r="M105" s="411"/>
      <c r="N105" s="411"/>
      <c r="O105" s="411"/>
    </row>
    <row r="106" spans="1:15" ht="15" customHeight="1">
      <c r="A106" s="416" t="s">
        <v>120</v>
      </c>
      <c r="B106" s="417"/>
      <c r="C106" s="417"/>
      <c r="D106" s="417"/>
      <c r="E106" s="417"/>
      <c r="F106" s="417"/>
      <c r="G106" s="417"/>
      <c r="H106" s="417"/>
      <c r="I106" s="417"/>
      <c r="J106" s="417"/>
      <c r="K106" s="417"/>
      <c r="L106" s="417"/>
      <c r="M106" s="417"/>
      <c r="N106" s="411"/>
      <c r="O106" s="411"/>
    </row>
    <row r="107" spans="1:15" ht="15" customHeight="1">
      <c r="A107" s="418" t="s">
        <v>121</v>
      </c>
      <c r="B107" s="411"/>
      <c r="C107" s="411"/>
      <c r="D107" s="411"/>
      <c r="E107" s="411"/>
      <c r="F107" s="411"/>
      <c r="G107" s="411"/>
      <c r="H107" s="411"/>
      <c r="I107" s="411"/>
      <c r="J107" s="411"/>
      <c r="K107" s="411"/>
      <c r="L107" s="411"/>
      <c r="M107" s="411"/>
      <c r="N107" s="411"/>
      <c r="O107" s="411"/>
    </row>
    <row r="108" spans="1:15" ht="15" customHeight="1">
      <c r="A108" s="357"/>
      <c r="B108" s="411"/>
      <c r="C108" s="411"/>
      <c r="D108" s="411"/>
      <c r="E108" s="411"/>
      <c r="F108" s="411"/>
      <c r="G108" s="411"/>
      <c r="H108" s="411"/>
      <c r="I108" s="411"/>
      <c r="J108" s="411"/>
      <c r="K108" s="411"/>
      <c r="L108" s="411"/>
      <c r="M108" s="411"/>
      <c r="N108" s="411"/>
      <c r="O108" s="411"/>
    </row>
    <row r="109" spans="1:15" s="23" customFormat="1" ht="12.75">
      <c r="A109" s="65" t="s">
        <v>32</v>
      </c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24"/>
      <c r="O109" s="24"/>
    </row>
    <row r="110" spans="1:15" s="23" customFormat="1" ht="12.75">
      <c r="A110" s="24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24"/>
      <c r="O110" s="24"/>
    </row>
    <row r="111" spans="1:15" s="23" customFormat="1" ht="12.75">
      <c r="A111" s="24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24"/>
      <c r="O111" s="24"/>
    </row>
    <row r="112" spans="1:15" s="23" customFormat="1" ht="12.75">
      <c r="A112" s="24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24"/>
      <c r="O112" s="24"/>
    </row>
    <row r="113" spans="1:15" s="23" customFormat="1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</row>
    <row r="114" spans="1:15" s="23" customFormat="1" ht="12.75">
      <c r="A114" s="65" t="s">
        <v>33</v>
      </c>
      <c r="B114" s="66" t="s">
        <v>849</v>
      </c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24"/>
      <c r="O114" s="24"/>
    </row>
    <row r="115" spans="1:15" s="23" customFormat="1" ht="12.75">
      <c r="A115" s="24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24"/>
      <c r="O115" s="24"/>
    </row>
    <row r="116" spans="1:15" s="23" customFormat="1" ht="12.75">
      <c r="A116" s="24"/>
      <c r="B116" s="68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24"/>
      <c r="O116" s="24"/>
    </row>
    <row r="117" spans="1:15" s="23" customFormat="1" ht="12.75">
      <c r="A117" s="24"/>
      <c r="B117" s="68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24"/>
      <c r="O117" s="24"/>
    </row>
    <row r="118" spans="1:15" s="23" customFormat="1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</row>
    <row r="119" spans="1:24" s="23" customFormat="1" ht="12.75">
      <c r="A119" s="65" t="s">
        <v>661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/>
      <c r="Q119"/>
      <c r="R119"/>
      <c r="S119"/>
      <c r="T119"/>
      <c r="U119"/>
      <c r="V119"/>
      <c r="W119"/>
      <c r="X119"/>
    </row>
    <row r="120" spans="1:24" s="23" customFormat="1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/>
      <c r="Q120"/>
      <c r="R120"/>
      <c r="S120"/>
      <c r="T120"/>
      <c r="U120"/>
      <c r="V120"/>
      <c r="W120"/>
      <c r="X120"/>
    </row>
    <row r="121" spans="1:24" s="23" customFormat="1" ht="12.75">
      <c r="A121" s="24"/>
      <c r="B121" s="638" t="s">
        <v>653</v>
      </c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/>
      <c r="Q121"/>
      <c r="R121"/>
      <c r="S121"/>
      <c r="T121"/>
      <c r="U121"/>
      <c r="V121"/>
      <c r="W121"/>
      <c r="X121"/>
    </row>
    <row r="122" spans="1:24" s="23" customFormat="1" ht="12.75">
      <c r="A122" s="24"/>
      <c r="B122" s="639" t="s">
        <v>656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/>
      <c r="Q122"/>
      <c r="R122"/>
      <c r="S122"/>
      <c r="T122"/>
      <c r="U122"/>
      <c r="V122"/>
      <c r="W122"/>
      <c r="X122"/>
    </row>
    <row r="123" spans="1:24" s="23" customFormat="1" ht="12.75">
      <c r="A123" s="24"/>
      <c r="B123" s="639" t="s">
        <v>657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/>
      <c r="Q123"/>
      <c r="R123"/>
      <c r="S123"/>
      <c r="T123"/>
      <c r="U123"/>
      <c r="V123"/>
      <c r="W123"/>
      <c r="X123"/>
    </row>
    <row r="124" spans="1:24" s="23" customFormat="1" ht="12.75">
      <c r="A124" s="24"/>
      <c r="B124" s="639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/>
      <c r="Q124"/>
      <c r="R124"/>
      <c r="S124"/>
      <c r="T124"/>
      <c r="U124"/>
      <c r="V124"/>
      <c r="W124"/>
      <c r="X124"/>
    </row>
    <row r="125" spans="1:24" s="23" customFormat="1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/>
      <c r="Q125"/>
      <c r="R125"/>
      <c r="S125"/>
      <c r="T125"/>
      <c r="U125"/>
      <c r="V125"/>
      <c r="W125"/>
      <c r="X125"/>
    </row>
    <row r="126" spans="16:24" ht="15" customHeight="1">
      <c r="P126"/>
      <c r="Q126"/>
      <c r="R126"/>
      <c r="S126"/>
      <c r="T126"/>
      <c r="U126"/>
      <c r="V126"/>
      <c r="W126"/>
      <c r="X126"/>
    </row>
  </sheetData>
  <sheetProtection password="CD9E" sheet="1" objects="1" scenarios="1"/>
  <mergeCells count="3">
    <mergeCell ref="B12:E12"/>
    <mergeCell ref="F12:I12"/>
    <mergeCell ref="J12:M12"/>
  </mergeCells>
  <conditionalFormatting sqref="B14:M14">
    <cfRule type="expression" priority="4" dxfId="0">
      <formula>B14&lt;&gt;SUM(B15,B19,B23)</formula>
    </cfRule>
  </conditionalFormatting>
  <conditionalFormatting sqref="B15:M15 B19:M19">
    <cfRule type="expression" priority="3" dxfId="0">
      <formula>B15&lt;&gt;SUM(B16:B18)</formula>
    </cfRule>
  </conditionalFormatting>
  <conditionalFormatting sqref="B102:M102">
    <cfRule type="expression" priority="1" dxfId="0">
      <formula>B102&lt;&gt;B$23</formula>
    </cfRule>
  </conditionalFormatting>
  <conditionalFormatting sqref="E14:E102 M14:M102 I14:I102">
    <cfRule type="expression" priority="8" dxfId="0">
      <formula>E14&lt;&gt;SUM(B14:D14)</formula>
    </cfRule>
  </conditionalFormatting>
  <dataValidations count="1">
    <dataValidation type="list" allowBlank="1" showInputMessage="1" showErrorMessage="1" sqref="B121:B124">
      <formula1>ModelQuest</formula1>
    </dataValidation>
  </dataValidations>
  <hyperlinks>
    <hyperlink ref="A3" location="Cntry!A1" display="Go to country metadata"/>
    <hyperlink ref="A1" location="'List of tables'!A9" display="'List of tables'!A9"/>
  </hyperlinks>
  <printOptions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scale="40" r:id="rId2"/>
  <headerFooter alignWithMargins="0">
    <oddHeader>&amp;LCDH&amp;C &amp;F&amp;R&amp;A</oddHeader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43"/>
    <pageSetUpPr fitToPage="1"/>
  </sheetPr>
  <dimension ref="A1:X39"/>
  <sheetViews>
    <sheetView showGridLines="0" zoomScale="80" zoomScaleNormal="80" zoomScalePageLayoutView="0" workbookViewId="0" topLeftCell="A1">
      <selection activeCell="B23" sqref="B23"/>
    </sheetView>
  </sheetViews>
  <sheetFormatPr defaultColWidth="9.140625" defaultRowHeight="15" customHeight="1"/>
  <cols>
    <col min="1" max="1" width="21.00390625" style="23" customWidth="1"/>
    <col min="2" max="2" width="9.7109375" style="23" customWidth="1"/>
    <col min="3" max="5" width="9.421875" style="23" customWidth="1"/>
    <col min="6" max="6" width="7.57421875" style="23" customWidth="1"/>
    <col min="7" max="7" width="11.00390625" style="23" customWidth="1"/>
    <col min="8" max="8" width="8.140625" style="23" customWidth="1"/>
    <col min="9" max="9" width="9.7109375" style="23" customWidth="1"/>
    <col min="10" max="10" width="9.421875" style="23" customWidth="1"/>
    <col min="11" max="11" width="10.8515625" style="23" customWidth="1"/>
    <col min="12" max="12" width="9.00390625" style="23" customWidth="1"/>
    <col min="13" max="13" width="7.57421875" style="23" customWidth="1"/>
    <col min="14" max="14" width="11.140625" style="23" customWidth="1"/>
    <col min="15" max="15" width="7.57421875" style="23" customWidth="1"/>
    <col min="16" max="16" width="10.00390625" style="23" customWidth="1"/>
    <col min="17" max="17" width="10.140625" style="23" customWidth="1"/>
    <col min="18" max="18" width="10.00390625" style="23" customWidth="1"/>
    <col min="19" max="19" width="9.421875" style="23" customWidth="1"/>
    <col min="20" max="20" width="7.8515625" style="23" customWidth="1"/>
    <col min="21" max="21" width="10.28125" style="23" customWidth="1"/>
    <col min="22" max="22" width="8.28125" style="23" customWidth="1"/>
    <col min="23" max="16384" width="9.140625" style="23" customWidth="1"/>
  </cols>
  <sheetData>
    <row r="1" spans="1:12" s="77" customFormat="1" ht="12" customHeight="1">
      <c r="A1" s="509" t="s">
        <v>7</v>
      </c>
      <c r="J1" s="19"/>
      <c r="K1" s="19"/>
      <c r="L1" s="19"/>
    </row>
    <row r="2" spans="1:12" s="77" customFormat="1" ht="12" customHeight="1">
      <c r="A2" s="510"/>
      <c r="J2" s="21"/>
      <c r="K2" s="21"/>
      <c r="L2" s="21"/>
    </row>
    <row r="3" spans="1:12" s="77" customFormat="1" ht="12" customHeight="1">
      <c r="A3" s="510" t="s">
        <v>8</v>
      </c>
      <c r="J3" s="21"/>
      <c r="K3" s="21"/>
      <c r="L3" s="21"/>
    </row>
    <row r="4" spans="1:24" ht="12.75">
      <c r="A4" s="22" t="s">
        <v>18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78"/>
      <c r="Q4" s="78"/>
      <c r="R4" s="78"/>
      <c r="S4" s="78"/>
      <c r="T4" s="78"/>
      <c r="U4" s="78"/>
      <c r="V4" s="78"/>
      <c r="W4" s="78"/>
      <c r="X4" s="79"/>
    </row>
    <row r="5" s="138" customFormat="1" ht="15" customHeight="1"/>
    <row r="6" spans="1:24" ht="1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ht="15" customHeight="1">
      <c r="A7" s="72" t="s">
        <v>818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5" customHeight="1">
      <c r="A8" s="73" t="s">
        <v>20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ht="15" customHeight="1">
      <c r="A9" s="27"/>
      <c r="B9" s="27"/>
      <c r="C9" s="27"/>
      <c r="D9" s="27"/>
      <c r="E9" s="27"/>
      <c r="F9" s="27"/>
      <c r="G9" s="27"/>
      <c r="H9" s="27"/>
      <c r="I9" s="27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ht="15" customHeight="1">
      <c r="A10" s="1096" t="s">
        <v>49</v>
      </c>
      <c r="B10" s="380">
        <v>2007</v>
      </c>
      <c r="C10" s="381"/>
      <c r="D10" s="381"/>
      <c r="E10" s="381"/>
      <c r="F10" s="381"/>
      <c r="G10" s="381"/>
      <c r="H10" s="382"/>
      <c r="I10" s="380">
        <v>2008</v>
      </c>
      <c r="J10" s="381"/>
      <c r="K10" s="381"/>
      <c r="L10" s="381"/>
      <c r="M10" s="381"/>
      <c r="N10" s="381"/>
      <c r="O10" s="382"/>
      <c r="P10" s="380">
        <v>2009</v>
      </c>
      <c r="Q10" s="381"/>
      <c r="R10" s="381"/>
      <c r="S10" s="381"/>
      <c r="T10" s="381"/>
      <c r="U10" s="381"/>
      <c r="V10" s="382"/>
      <c r="W10" s="32"/>
      <c r="X10" s="771" t="s">
        <v>21</v>
      </c>
    </row>
    <row r="11" spans="1:24" ht="15" customHeight="1">
      <c r="A11" s="1097"/>
      <c r="B11" s="682" t="s">
        <v>51</v>
      </c>
      <c r="C11" s="384" t="s">
        <v>50</v>
      </c>
      <c r="D11" s="385"/>
      <c r="E11" s="385"/>
      <c r="F11" s="386"/>
      <c r="G11" s="387" t="s">
        <v>24</v>
      </c>
      <c r="H11" s="388"/>
      <c r="I11" s="682" t="s">
        <v>51</v>
      </c>
      <c r="J11" s="384" t="s">
        <v>50</v>
      </c>
      <c r="K11" s="385"/>
      <c r="L11" s="385"/>
      <c r="M11" s="386"/>
      <c r="N11" s="387" t="s">
        <v>24</v>
      </c>
      <c r="O11" s="388"/>
      <c r="P11" s="682" t="s">
        <v>51</v>
      </c>
      <c r="Q11" s="384" t="s">
        <v>50</v>
      </c>
      <c r="R11" s="385"/>
      <c r="S11" s="385"/>
      <c r="T11" s="386"/>
      <c r="U11" s="387" t="s">
        <v>24</v>
      </c>
      <c r="V11" s="388" t="s">
        <v>25</v>
      </c>
      <c r="W11" s="76"/>
      <c r="X11" s="76"/>
    </row>
    <row r="12" spans="1:24" ht="15" customHeight="1">
      <c r="A12" s="1097"/>
      <c r="B12" s="681" t="s">
        <v>671</v>
      </c>
      <c r="C12" s="390" t="s">
        <v>35</v>
      </c>
      <c r="D12" s="390"/>
      <c r="E12" s="390"/>
      <c r="F12" s="391"/>
      <c r="G12" s="392" t="s">
        <v>52</v>
      </c>
      <c r="H12" s="393" t="s">
        <v>25</v>
      </c>
      <c r="I12" s="681" t="s">
        <v>671</v>
      </c>
      <c r="J12" s="390" t="s">
        <v>35</v>
      </c>
      <c r="K12" s="390"/>
      <c r="L12" s="390"/>
      <c r="M12" s="391"/>
      <c r="N12" s="392" t="s">
        <v>52</v>
      </c>
      <c r="O12" s="393" t="s">
        <v>25</v>
      </c>
      <c r="P12" s="681" t="s">
        <v>671</v>
      </c>
      <c r="Q12" s="390" t="s">
        <v>35</v>
      </c>
      <c r="R12" s="390"/>
      <c r="S12" s="390"/>
      <c r="T12" s="391"/>
      <c r="U12" s="392" t="s">
        <v>52</v>
      </c>
      <c r="V12" s="394"/>
      <c r="W12" s="76"/>
      <c r="X12" s="76"/>
    </row>
    <row r="13" spans="1:24" ht="42" customHeight="1">
      <c r="A13" s="395"/>
      <c r="B13" s="628" t="str">
        <f>Cntry!$D$8</f>
        <v>Belgium</v>
      </c>
      <c r="C13" s="396" t="s">
        <v>43</v>
      </c>
      <c r="D13" s="396" t="s">
        <v>44</v>
      </c>
      <c r="E13" s="397" t="s">
        <v>45</v>
      </c>
      <c r="F13" s="398" t="s">
        <v>42</v>
      </c>
      <c r="G13" s="399"/>
      <c r="H13" s="400"/>
      <c r="I13" s="628" t="str">
        <f>Cntry!$D$8</f>
        <v>Belgium</v>
      </c>
      <c r="J13" s="396" t="s">
        <v>43</v>
      </c>
      <c r="K13" s="396" t="s">
        <v>44</v>
      </c>
      <c r="L13" s="397" t="s">
        <v>45</v>
      </c>
      <c r="M13" s="398" t="s">
        <v>42</v>
      </c>
      <c r="N13" s="398"/>
      <c r="O13" s="400"/>
      <c r="P13" s="628" t="str">
        <f>Cntry!$D$8</f>
        <v>Belgium</v>
      </c>
      <c r="Q13" s="396" t="s">
        <v>43</v>
      </c>
      <c r="R13" s="396" t="s">
        <v>44</v>
      </c>
      <c r="S13" s="397" t="s">
        <v>45</v>
      </c>
      <c r="T13" s="398" t="s">
        <v>42</v>
      </c>
      <c r="U13" s="398"/>
      <c r="V13" s="400"/>
      <c r="W13" s="76"/>
      <c r="X13" s="76"/>
    </row>
    <row r="14" spans="1:24" ht="15" customHeight="1">
      <c r="A14" s="42" t="s">
        <v>26</v>
      </c>
      <c r="B14" s="562"/>
      <c r="C14" s="563"/>
      <c r="D14" s="502"/>
      <c r="E14" s="503"/>
      <c r="F14" s="504"/>
      <c r="G14" s="504"/>
      <c r="H14" s="505"/>
      <c r="I14" s="562"/>
      <c r="J14" s="563"/>
      <c r="K14" s="502"/>
      <c r="L14" s="503"/>
      <c r="M14" s="504"/>
      <c r="N14" s="504"/>
      <c r="O14" s="505"/>
      <c r="P14" s="1059">
        <v>1357</v>
      </c>
      <c r="Q14" s="1059">
        <v>24</v>
      </c>
      <c r="R14" s="1059">
        <v>14</v>
      </c>
      <c r="S14" s="1059">
        <v>6</v>
      </c>
      <c r="T14" s="1059">
        <f aca="true" t="shared" si="0" ref="T14:T20">SUM(Q14:S14)</f>
        <v>44</v>
      </c>
      <c r="U14" s="1059">
        <v>4</v>
      </c>
      <c r="V14" s="1059">
        <v>1405</v>
      </c>
      <c r="W14" s="76"/>
      <c r="X14" s="76"/>
    </row>
    <row r="15" spans="1:24" ht="15" customHeight="1">
      <c r="A15" s="42" t="s">
        <v>27</v>
      </c>
      <c r="B15" s="564"/>
      <c r="C15" s="565"/>
      <c r="D15" s="566"/>
      <c r="E15" s="567"/>
      <c r="F15" s="568"/>
      <c r="G15" s="568"/>
      <c r="H15" s="569"/>
      <c r="I15" s="564"/>
      <c r="J15" s="565"/>
      <c r="K15" s="566"/>
      <c r="L15" s="567"/>
      <c r="M15" s="568"/>
      <c r="N15" s="568"/>
      <c r="O15" s="569"/>
      <c r="P15" s="1059">
        <v>2035</v>
      </c>
      <c r="Q15" s="1059">
        <v>74</v>
      </c>
      <c r="R15" s="1059">
        <v>19</v>
      </c>
      <c r="S15" s="1059">
        <v>11</v>
      </c>
      <c r="T15" s="1059">
        <f t="shared" si="0"/>
        <v>104</v>
      </c>
      <c r="U15" s="1059">
        <v>5</v>
      </c>
      <c r="V15" s="1059">
        <v>2144</v>
      </c>
      <c r="W15" s="76"/>
      <c r="X15" s="76"/>
    </row>
    <row r="16" spans="1:24" ht="15" customHeight="1">
      <c r="A16" s="42" t="s">
        <v>28</v>
      </c>
      <c r="B16" s="564"/>
      <c r="C16" s="565"/>
      <c r="D16" s="566"/>
      <c r="E16" s="567"/>
      <c r="F16" s="568"/>
      <c r="G16" s="568"/>
      <c r="H16" s="569"/>
      <c r="I16" s="564"/>
      <c r="J16" s="565"/>
      <c r="K16" s="566"/>
      <c r="L16" s="567"/>
      <c r="M16" s="568"/>
      <c r="N16" s="568"/>
      <c r="O16" s="569"/>
      <c r="P16" s="1059">
        <v>958</v>
      </c>
      <c r="Q16" s="1059">
        <v>31</v>
      </c>
      <c r="R16" s="1059">
        <v>5</v>
      </c>
      <c r="S16" s="1059">
        <v>4</v>
      </c>
      <c r="T16" s="1059">
        <f t="shared" si="0"/>
        <v>40</v>
      </c>
      <c r="U16" s="1059">
        <v>2</v>
      </c>
      <c r="V16" s="1059">
        <v>1000</v>
      </c>
      <c r="W16" s="24"/>
      <c r="X16" s="24"/>
    </row>
    <row r="17" spans="1:24" ht="15" customHeight="1">
      <c r="A17" s="42" t="s">
        <v>29</v>
      </c>
      <c r="B17" s="564"/>
      <c r="C17" s="565"/>
      <c r="D17" s="566"/>
      <c r="E17" s="567"/>
      <c r="F17" s="568"/>
      <c r="G17" s="568"/>
      <c r="H17" s="569"/>
      <c r="I17" s="564"/>
      <c r="J17" s="565"/>
      <c r="K17" s="566"/>
      <c r="L17" s="567"/>
      <c r="M17" s="568"/>
      <c r="N17" s="568"/>
      <c r="O17" s="569"/>
      <c r="P17" s="1059">
        <v>170</v>
      </c>
      <c r="Q17" s="1059">
        <v>6</v>
      </c>
      <c r="R17" s="1059">
        <v>1</v>
      </c>
      <c r="S17" s="1059">
        <v>1</v>
      </c>
      <c r="T17" s="1059">
        <f t="shared" si="0"/>
        <v>8</v>
      </c>
      <c r="U17" s="1059">
        <v>0</v>
      </c>
      <c r="V17" s="1059">
        <v>178</v>
      </c>
      <c r="W17" s="24"/>
      <c r="X17" s="24"/>
    </row>
    <row r="18" spans="1:24" ht="15" customHeight="1">
      <c r="A18" s="42" t="s">
        <v>586</v>
      </c>
      <c r="B18" s="564"/>
      <c r="C18" s="565"/>
      <c r="D18" s="566"/>
      <c r="E18" s="567"/>
      <c r="F18" s="568"/>
      <c r="G18" s="568"/>
      <c r="H18" s="569"/>
      <c r="I18" s="564"/>
      <c r="J18" s="565"/>
      <c r="K18" s="566"/>
      <c r="L18" s="567"/>
      <c r="M18" s="568"/>
      <c r="N18" s="568"/>
      <c r="O18" s="569"/>
      <c r="P18" s="1059">
        <v>23</v>
      </c>
      <c r="Q18" s="1059">
        <v>0</v>
      </c>
      <c r="R18" s="1059">
        <v>0</v>
      </c>
      <c r="S18" s="1059">
        <v>0</v>
      </c>
      <c r="T18" s="1059">
        <f t="shared" si="0"/>
        <v>0</v>
      </c>
      <c r="U18" s="1059">
        <v>0</v>
      </c>
      <c r="V18" s="1059">
        <v>23</v>
      </c>
      <c r="W18" s="24"/>
      <c r="X18" s="24"/>
    </row>
    <row r="19" spans="1:24" ht="15" customHeight="1">
      <c r="A19" s="53" t="s">
        <v>24</v>
      </c>
      <c r="B19" s="571"/>
      <c r="C19" s="572"/>
      <c r="D19" s="573"/>
      <c r="E19" s="574"/>
      <c r="F19" s="575"/>
      <c r="G19" s="575"/>
      <c r="H19" s="576"/>
      <c r="I19" s="571"/>
      <c r="J19" s="572"/>
      <c r="K19" s="573"/>
      <c r="L19" s="574"/>
      <c r="M19" s="575"/>
      <c r="N19" s="575"/>
      <c r="O19" s="576"/>
      <c r="P19" s="1059">
        <v>24</v>
      </c>
      <c r="Q19" s="1059">
        <v>1</v>
      </c>
      <c r="R19" s="1059">
        <v>1</v>
      </c>
      <c r="S19" s="1059">
        <v>0</v>
      </c>
      <c r="T19" s="1059">
        <f t="shared" si="0"/>
        <v>2</v>
      </c>
      <c r="U19" s="1059">
        <v>2</v>
      </c>
      <c r="V19" s="1059">
        <v>28</v>
      </c>
      <c r="W19" s="24"/>
      <c r="X19" s="24"/>
    </row>
    <row r="20" spans="1:24" ht="15" customHeight="1">
      <c r="A20" s="59" t="s">
        <v>31</v>
      </c>
      <c r="B20" s="578"/>
      <c r="C20" s="579"/>
      <c r="D20" s="580"/>
      <c r="E20" s="581"/>
      <c r="F20" s="582"/>
      <c r="G20" s="582"/>
      <c r="H20" s="583"/>
      <c r="I20" s="578"/>
      <c r="J20" s="579"/>
      <c r="K20" s="580"/>
      <c r="L20" s="584"/>
      <c r="M20" s="582"/>
      <c r="N20" s="582"/>
      <c r="O20" s="583"/>
      <c r="P20" s="1059">
        <v>4567</v>
      </c>
      <c r="Q20" s="1059">
        <v>136</v>
      </c>
      <c r="R20" s="1059">
        <v>40</v>
      </c>
      <c r="S20" s="1059">
        <v>22</v>
      </c>
      <c r="T20" s="1059">
        <f t="shared" si="0"/>
        <v>198</v>
      </c>
      <c r="U20" s="1059">
        <v>13</v>
      </c>
      <c r="V20" s="1059">
        <v>4778</v>
      </c>
      <c r="W20" s="24"/>
      <c r="X20" s="24"/>
    </row>
    <row r="21" spans="1:24" ht="15" customHeight="1">
      <c r="A21" s="64" t="s">
        <v>587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1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5" customHeight="1">
      <c r="A23" s="65" t="s">
        <v>32</v>
      </c>
      <c r="B23" s="66" t="s">
        <v>856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5" customHeight="1">
      <c r="A24" s="24"/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5" customHeight="1">
      <c r="A25" s="24"/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5" customHeight="1">
      <c r="A26" s="24"/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15" customHeight="1">
      <c r="A28" s="65" t="s">
        <v>33</v>
      </c>
      <c r="B28" s="66" t="s">
        <v>849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15" customHeight="1">
      <c r="A29" s="24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5" customHeight="1">
      <c r="A30" s="24"/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15" customHeight="1">
      <c r="A31" s="24"/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1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12.75">
      <c r="A33" s="65" t="s">
        <v>661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2.75">
      <c r="A35" s="24"/>
      <c r="B35" s="638" t="s">
        <v>654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12.75">
      <c r="A36" s="24"/>
      <c r="B36" s="639" t="s">
        <v>656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12.75">
      <c r="A37" s="24"/>
      <c r="B37" s="639" t="s">
        <v>657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12.75">
      <c r="A38" s="24"/>
      <c r="B38" s="639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</sheetData>
  <sheetProtection password="CD9E" sheet="1" selectLockedCells="1"/>
  <mergeCells count="1">
    <mergeCell ref="A10:A12"/>
  </mergeCells>
  <conditionalFormatting sqref="F14:F20 M14:M20 T14:T20">
    <cfRule type="expression" priority="3" dxfId="0">
      <formula>F14&lt;&gt;SUM(C14:E14)</formula>
    </cfRule>
  </conditionalFormatting>
  <conditionalFormatting sqref="H14:H20 O14:O20 V14:V20">
    <cfRule type="expression" priority="2" dxfId="0">
      <formula>H14&lt;&gt;SUM(F14:G14,B14)</formula>
    </cfRule>
  </conditionalFormatting>
  <conditionalFormatting sqref="B20:V20">
    <cfRule type="expression" priority="16" dxfId="0">
      <formula>B20&lt;&gt;SUM(B14:B19)</formula>
    </cfRule>
  </conditionalFormatting>
  <dataValidations count="1">
    <dataValidation type="list" allowBlank="1" showInputMessage="1" showErrorMessage="1" sqref="B35:B38">
      <formula1>ModelQuest</formula1>
    </dataValidation>
  </dataValidations>
  <hyperlinks>
    <hyperlink ref="A3" location="Cntry!A1" display="Go to country metadata"/>
    <hyperlink ref="A1" location="'List of tables'!A9" display="'List of tables'!A9"/>
  </hyperlinks>
  <printOptions/>
  <pageMargins left="0.2362204724409449" right="0.2362204724409449" top="0.984251968503937" bottom="0.984251968503937" header="0.5118110236220472" footer="0.5118110236220472"/>
  <pageSetup fitToHeight="1" fitToWidth="1" horizontalDpi="600" verticalDpi="600" orientation="landscape" paperSize="9" scale="62" r:id="rId2"/>
  <headerFooter alignWithMargins="0">
    <oddHeader>&amp;LCDH&amp;C &amp;F&amp;R&amp;A</oddHeader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43"/>
    <pageSetUpPr fitToPage="1"/>
  </sheetPr>
  <dimension ref="A1:P90"/>
  <sheetViews>
    <sheetView showGridLines="0" zoomScale="80" zoomScaleNormal="80" zoomScalePageLayoutView="0" workbookViewId="0" topLeftCell="A1">
      <selection activeCell="A2" sqref="A2"/>
    </sheetView>
  </sheetViews>
  <sheetFormatPr defaultColWidth="9.140625" defaultRowHeight="15" customHeight="1"/>
  <cols>
    <col min="1" max="1" width="5.421875" style="23" customWidth="1"/>
    <col min="2" max="2" width="75.421875" style="23" customWidth="1"/>
    <col min="3" max="3" width="12.28125" style="23" customWidth="1"/>
    <col min="4" max="4" width="10.7109375" style="23" customWidth="1"/>
    <col min="5" max="5" width="11.8515625" style="23" customWidth="1"/>
    <col min="6" max="6" width="10.00390625" style="23" customWidth="1"/>
    <col min="7" max="7" width="12.7109375" style="23" customWidth="1"/>
    <col min="8" max="10" width="10.421875" style="23" customWidth="1"/>
    <col min="11" max="11" width="12.140625" style="23" customWidth="1"/>
    <col min="12" max="14" width="10.421875" style="23" customWidth="1"/>
    <col min="15" max="16" width="9.140625" style="23" customWidth="1"/>
  </cols>
  <sheetData>
    <row r="1" spans="1:14" s="77" customFormat="1" ht="12" customHeight="1">
      <c r="A1" s="18" t="s">
        <v>7</v>
      </c>
      <c r="L1" s="19"/>
      <c r="M1" s="19"/>
      <c r="N1" s="19"/>
    </row>
    <row r="2" spans="1:14" s="77" customFormat="1" ht="12" customHeight="1">
      <c r="A2" s="20"/>
      <c r="L2" s="21"/>
      <c r="M2" s="21"/>
      <c r="N2" s="21"/>
    </row>
    <row r="3" spans="1:14" s="77" customFormat="1" ht="12" customHeight="1">
      <c r="A3" s="20" t="s">
        <v>8</v>
      </c>
      <c r="L3" s="21"/>
      <c r="M3" s="21"/>
      <c r="N3" s="21"/>
    </row>
    <row r="4" spans="1:16" s="23" customFormat="1" ht="15" customHeight="1">
      <c r="A4" s="22" t="s">
        <v>18</v>
      </c>
      <c r="B4" s="22"/>
      <c r="C4" s="22"/>
      <c r="D4" s="22"/>
      <c r="E4" s="22"/>
      <c r="F4" s="22"/>
      <c r="G4" s="22"/>
      <c r="H4" s="22"/>
      <c r="I4" s="22"/>
      <c r="J4" s="78"/>
      <c r="K4" s="78"/>
      <c r="L4" s="78"/>
      <c r="M4" s="78"/>
      <c r="N4" s="78"/>
      <c r="O4" s="78"/>
      <c r="P4" s="24"/>
    </row>
    <row r="5" s="138" customFormat="1" ht="15" customHeight="1"/>
    <row r="6" spans="1:16" s="138" customFormat="1" ht="15" customHeight="1">
      <c r="A6" s="357"/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</row>
    <row r="7" spans="1:16" s="23" customFormat="1" ht="15" customHeight="1">
      <c r="A7" s="72" t="s">
        <v>819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s="23" customFormat="1" ht="15" customHeight="1">
      <c r="A8" s="73" t="s">
        <v>20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s="23" customFormat="1" ht="15" customHeight="1">
      <c r="A9" s="7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s="23" customFormat="1" ht="15" customHeight="1">
      <c r="A10" s="7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s="23" customFormat="1" ht="15" customHeight="1">
      <c r="A11" s="358"/>
      <c r="B11" s="359"/>
      <c r="C11" s="360">
        <v>2007</v>
      </c>
      <c r="D11" s="360"/>
      <c r="E11" s="360"/>
      <c r="F11" s="361"/>
      <c r="G11" s="362">
        <v>2008</v>
      </c>
      <c r="H11" s="360"/>
      <c r="I11" s="360"/>
      <c r="J11" s="361"/>
      <c r="K11" s="362">
        <v>2009</v>
      </c>
      <c r="L11" s="360"/>
      <c r="M11" s="360"/>
      <c r="N11" s="361"/>
      <c r="O11" s="32"/>
      <c r="P11" s="771" t="s">
        <v>21</v>
      </c>
    </row>
    <row r="12" spans="1:16" s="23" customFormat="1" ht="18" customHeight="1">
      <c r="A12" s="1098" t="s">
        <v>122</v>
      </c>
      <c r="B12" s="1099"/>
      <c r="C12" s="683" t="s">
        <v>350</v>
      </c>
      <c r="D12" s="364" t="s">
        <v>123</v>
      </c>
      <c r="E12" s="365" t="s">
        <v>24</v>
      </c>
      <c r="F12" s="366" t="s">
        <v>25</v>
      </c>
      <c r="G12" s="683" t="s">
        <v>350</v>
      </c>
      <c r="H12" s="364" t="s">
        <v>123</v>
      </c>
      <c r="I12" s="365" t="s">
        <v>24</v>
      </c>
      <c r="J12" s="366" t="s">
        <v>25</v>
      </c>
      <c r="K12" s="683" t="s">
        <v>350</v>
      </c>
      <c r="L12" s="364" t="s">
        <v>123</v>
      </c>
      <c r="M12" s="365" t="s">
        <v>24</v>
      </c>
      <c r="N12" s="366" t="s">
        <v>25</v>
      </c>
      <c r="O12" s="76"/>
      <c r="P12" s="76"/>
    </row>
    <row r="13" spans="1:16" s="23" customFormat="1" ht="18" customHeight="1">
      <c r="A13" s="1100"/>
      <c r="B13" s="1101"/>
      <c r="C13" s="684" t="str">
        <f>Cntry!$D$8</f>
        <v>Belgium</v>
      </c>
      <c r="D13" s="367" t="s">
        <v>124</v>
      </c>
      <c r="E13" s="419" t="s">
        <v>52</v>
      </c>
      <c r="F13" s="420"/>
      <c r="G13" s="684" t="str">
        <f>Cntry!$D$8</f>
        <v>Belgium</v>
      </c>
      <c r="H13" s="367" t="s">
        <v>124</v>
      </c>
      <c r="I13" s="419" t="s">
        <v>52</v>
      </c>
      <c r="J13" s="420"/>
      <c r="K13" s="684" t="str">
        <f>Cntry!$D$8</f>
        <v>Belgium</v>
      </c>
      <c r="L13" s="367" t="s">
        <v>124</v>
      </c>
      <c r="M13" s="419" t="s">
        <v>52</v>
      </c>
      <c r="N13" s="421"/>
      <c r="O13" s="76"/>
      <c r="P13" s="76"/>
    </row>
    <row r="14" spans="1:16" s="23" customFormat="1" ht="15" customHeight="1">
      <c r="A14" s="370"/>
      <c r="B14" s="422" t="s">
        <v>31</v>
      </c>
      <c r="C14" s="585"/>
      <c r="D14" s="586"/>
      <c r="E14" s="587"/>
      <c r="F14" s="588"/>
      <c r="G14" s="585"/>
      <c r="H14" s="586"/>
      <c r="I14" s="587"/>
      <c r="J14" s="588"/>
      <c r="K14" s="1060">
        <v>4567</v>
      </c>
      <c r="L14" s="1060">
        <v>198</v>
      </c>
      <c r="M14" s="1060">
        <v>13</v>
      </c>
      <c r="N14" s="1060">
        <v>4778</v>
      </c>
      <c r="O14" s="24"/>
      <c r="P14" s="24"/>
    </row>
    <row r="15" spans="1:16" s="23" customFormat="1" ht="15" customHeight="1">
      <c r="A15" s="371">
        <v>1</v>
      </c>
      <c r="B15" s="423" t="s">
        <v>125</v>
      </c>
      <c r="C15" s="589"/>
      <c r="D15" s="590"/>
      <c r="E15" s="591"/>
      <c r="F15" s="592"/>
      <c r="G15" s="589"/>
      <c r="H15" s="590"/>
      <c r="I15" s="591"/>
      <c r="J15" s="592"/>
      <c r="K15" s="630">
        <v>1540</v>
      </c>
      <c r="L15" s="630">
        <v>67</v>
      </c>
      <c r="M15" s="630">
        <v>1</v>
      </c>
      <c r="N15" s="630">
        <f>SUM(N16:N22)</f>
        <v>1608</v>
      </c>
      <c r="O15" s="24"/>
      <c r="P15" s="24"/>
    </row>
    <row r="16" spans="1:16" s="23" customFormat="1" ht="15" customHeight="1">
      <c r="A16" s="373" t="s">
        <v>126</v>
      </c>
      <c r="B16" s="424" t="s">
        <v>127</v>
      </c>
      <c r="C16" s="589"/>
      <c r="D16" s="590"/>
      <c r="E16" s="591"/>
      <c r="F16" s="592"/>
      <c r="G16" s="589"/>
      <c r="H16" s="590"/>
      <c r="I16" s="591"/>
      <c r="J16" s="592"/>
      <c r="K16" s="630">
        <v>146</v>
      </c>
      <c r="L16" s="630">
        <v>5</v>
      </c>
      <c r="M16" s="630">
        <v>0</v>
      </c>
      <c r="N16" s="630">
        <v>151</v>
      </c>
      <c r="O16" s="24"/>
      <c r="P16" s="24"/>
    </row>
    <row r="17" spans="1:16" s="23" customFormat="1" ht="15" customHeight="1">
      <c r="A17" s="373" t="s">
        <v>128</v>
      </c>
      <c r="B17" s="374" t="s">
        <v>129</v>
      </c>
      <c r="C17" s="593"/>
      <c r="D17" s="566"/>
      <c r="E17" s="570"/>
      <c r="F17" s="569"/>
      <c r="G17" s="593"/>
      <c r="H17" s="566"/>
      <c r="I17" s="570"/>
      <c r="J17" s="569"/>
      <c r="K17" s="630">
        <v>79</v>
      </c>
      <c r="L17" s="630">
        <v>4</v>
      </c>
      <c r="M17" s="630">
        <v>0</v>
      </c>
      <c r="N17" s="630">
        <v>83</v>
      </c>
      <c r="O17" s="24"/>
      <c r="P17" s="24"/>
    </row>
    <row r="18" spans="1:16" s="23" customFormat="1" ht="15" customHeight="1">
      <c r="A18" s="373" t="s">
        <v>130</v>
      </c>
      <c r="B18" s="424" t="s">
        <v>131</v>
      </c>
      <c r="C18" s="593"/>
      <c r="D18" s="566"/>
      <c r="E18" s="570"/>
      <c r="F18" s="569"/>
      <c r="G18" s="593"/>
      <c r="H18" s="566"/>
      <c r="I18" s="570"/>
      <c r="J18" s="569"/>
      <c r="K18" s="630">
        <v>269</v>
      </c>
      <c r="L18" s="630">
        <v>17</v>
      </c>
      <c r="M18" s="630">
        <v>0</v>
      </c>
      <c r="N18" s="630">
        <v>286</v>
      </c>
      <c r="O18" s="24"/>
      <c r="P18" s="24"/>
    </row>
    <row r="19" spans="1:16" s="23" customFormat="1" ht="15" customHeight="1">
      <c r="A19" s="373" t="s">
        <v>132</v>
      </c>
      <c r="B19" s="424" t="s">
        <v>133</v>
      </c>
      <c r="C19" s="593"/>
      <c r="D19" s="566"/>
      <c r="E19" s="570"/>
      <c r="F19" s="569"/>
      <c r="G19" s="593"/>
      <c r="H19" s="566"/>
      <c r="I19" s="570"/>
      <c r="J19" s="569"/>
      <c r="K19" s="630">
        <v>455</v>
      </c>
      <c r="L19" s="630">
        <v>14</v>
      </c>
      <c r="M19" s="630">
        <v>1</v>
      </c>
      <c r="N19" s="630">
        <v>470</v>
      </c>
      <c r="O19" s="24"/>
      <c r="P19" s="24"/>
    </row>
    <row r="20" spans="1:16" s="23" customFormat="1" ht="15" customHeight="1">
      <c r="A20" s="373" t="s">
        <v>134</v>
      </c>
      <c r="B20" s="424" t="s">
        <v>135</v>
      </c>
      <c r="C20" s="593"/>
      <c r="D20" s="566"/>
      <c r="E20" s="570"/>
      <c r="F20" s="569"/>
      <c r="G20" s="593"/>
      <c r="H20" s="566"/>
      <c r="I20" s="570"/>
      <c r="J20" s="569"/>
      <c r="K20" s="630">
        <v>71</v>
      </c>
      <c r="L20" s="630">
        <v>2</v>
      </c>
      <c r="M20" s="630">
        <v>0</v>
      </c>
      <c r="N20" s="630">
        <v>73</v>
      </c>
      <c r="O20" s="24"/>
      <c r="P20" s="24"/>
    </row>
    <row r="21" spans="1:16" s="23" customFormat="1" ht="15" customHeight="1">
      <c r="A21" s="373" t="s">
        <v>136</v>
      </c>
      <c r="B21" s="424" t="s">
        <v>137</v>
      </c>
      <c r="C21" s="593"/>
      <c r="D21" s="566"/>
      <c r="E21" s="570"/>
      <c r="F21" s="569"/>
      <c r="G21" s="593"/>
      <c r="H21" s="566"/>
      <c r="I21" s="570"/>
      <c r="J21" s="569"/>
      <c r="K21" s="630">
        <v>508</v>
      </c>
      <c r="L21" s="630">
        <v>21</v>
      </c>
      <c r="M21" s="630">
        <v>0</v>
      </c>
      <c r="N21" s="630">
        <v>529</v>
      </c>
      <c r="O21" s="24"/>
      <c r="P21" s="24"/>
    </row>
    <row r="22" spans="1:16" s="23" customFormat="1" ht="15" customHeight="1">
      <c r="A22" s="373">
        <v>1.7</v>
      </c>
      <c r="B22" s="424" t="s">
        <v>138</v>
      </c>
      <c r="C22" s="593"/>
      <c r="D22" s="566"/>
      <c r="E22" s="570"/>
      <c r="F22" s="569"/>
      <c r="G22" s="593"/>
      <c r="H22" s="566"/>
      <c r="I22" s="570"/>
      <c r="J22" s="569"/>
      <c r="K22" s="630">
        <v>12</v>
      </c>
      <c r="L22" s="630">
        <v>4</v>
      </c>
      <c r="M22" s="630">
        <v>0</v>
      </c>
      <c r="N22" s="630">
        <v>16</v>
      </c>
      <c r="O22" s="24"/>
      <c r="P22" s="24"/>
    </row>
    <row r="23" spans="1:16" s="426" customFormat="1" ht="15" customHeight="1">
      <c r="A23" s="375"/>
      <c r="B23" s="376" t="s">
        <v>139</v>
      </c>
      <c r="C23" s="594"/>
      <c r="D23" s="595"/>
      <c r="E23" s="596"/>
      <c r="F23" s="597"/>
      <c r="G23" s="594"/>
      <c r="H23" s="595"/>
      <c r="I23" s="596"/>
      <c r="J23" s="597"/>
      <c r="K23" s="630"/>
      <c r="L23" s="630"/>
      <c r="M23" s="630"/>
      <c r="N23" s="630"/>
      <c r="O23" s="425"/>
      <c r="P23" s="425"/>
    </row>
    <row r="24" spans="1:16" s="23" customFormat="1" ht="15" customHeight="1">
      <c r="A24" s="371">
        <v>2</v>
      </c>
      <c r="B24" s="372" t="s">
        <v>140</v>
      </c>
      <c r="C24" s="589"/>
      <c r="D24" s="590"/>
      <c r="E24" s="591"/>
      <c r="F24" s="592"/>
      <c r="G24" s="589"/>
      <c r="H24" s="590"/>
      <c r="I24" s="591"/>
      <c r="J24" s="592"/>
      <c r="K24" s="630">
        <v>875</v>
      </c>
      <c r="L24" s="630">
        <v>38</v>
      </c>
      <c r="M24" s="630">
        <v>3</v>
      </c>
      <c r="N24" s="630">
        <f>SUM(N25:N35)</f>
        <v>916</v>
      </c>
      <c r="O24" s="24"/>
      <c r="P24" s="24"/>
    </row>
    <row r="25" spans="1:16" s="23" customFormat="1" ht="15" customHeight="1">
      <c r="A25" s="373" t="s">
        <v>141</v>
      </c>
      <c r="B25" s="424" t="s">
        <v>142</v>
      </c>
      <c r="C25" s="593"/>
      <c r="D25" s="566"/>
      <c r="E25" s="570"/>
      <c r="F25" s="569"/>
      <c r="G25" s="593"/>
      <c r="H25" s="566"/>
      <c r="I25" s="570"/>
      <c r="J25" s="569"/>
      <c r="K25" s="630">
        <v>51</v>
      </c>
      <c r="L25" s="630">
        <v>2</v>
      </c>
      <c r="M25" s="630">
        <v>1</v>
      </c>
      <c r="N25" s="630">
        <v>54</v>
      </c>
      <c r="O25" s="24"/>
      <c r="P25" s="24"/>
    </row>
    <row r="26" spans="1:16" s="23" customFormat="1" ht="15" customHeight="1">
      <c r="A26" s="373" t="s">
        <v>143</v>
      </c>
      <c r="B26" s="424" t="s">
        <v>144</v>
      </c>
      <c r="C26" s="593"/>
      <c r="D26" s="566"/>
      <c r="E26" s="570"/>
      <c r="F26" s="569"/>
      <c r="G26" s="593"/>
      <c r="H26" s="566"/>
      <c r="I26" s="570"/>
      <c r="J26" s="569"/>
      <c r="K26" s="630">
        <v>221</v>
      </c>
      <c r="L26" s="630">
        <v>16</v>
      </c>
      <c r="M26" s="630">
        <v>0</v>
      </c>
      <c r="N26" s="630">
        <v>237</v>
      </c>
      <c r="O26" s="24"/>
      <c r="P26" s="24"/>
    </row>
    <row r="27" spans="1:16" s="23" customFormat="1" ht="15" customHeight="1">
      <c r="A27" s="373" t="s">
        <v>145</v>
      </c>
      <c r="B27" s="424" t="s">
        <v>146</v>
      </c>
      <c r="C27" s="593"/>
      <c r="D27" s="566"/>
      <c r="E27" s="570"/>
      <c r="F27" s="569"/>
      <c r="G27" s="593"/>
      <c r="H27" s="566"/>
      <c r="I27" s="570"/>
      <c r="J27" s="569"/>
      <c r="K27" s="630">
        <v>134</v>
      </c>
      <c r="L27" s="630">
        <v>8</v>
      </c>
      <c r="M27" s="630">
        <v>1</v>
      </c>
      <c r="N27" s="630">
        <v>143</v>
      </c>
      <c r="O27" s="24"/>
      <c r="P27" s="24"/>
    </row>
    <row r="28" spans="1:16" s="23" customFormat="1" ht="15" customHeight="1">
      <c r="A28" s="373" t="s">
        <v>147</v>
      </c>
      <c r="B28" s="424" t="s">
        <v>148</v>
      </c>
      <c r="C28" s="593"/>
      <c r="D28" s="566"/>
      <c r="E28" s="570"/>
      <c r="F28" s="569"/>
      <c r="G28" s="593"/>
      <c r="H28" s="566"/>
      <c r="I28" s="570"/>
      <c r="J28" s="569"/>
      <c r="K28" s="630">
        <v>94</v>
      </c>
      <c r="L28" s="630">
        <v>0</v>
      </c>
      <c r="M28" s="630">
        <v>0</v>
      </c>
      <c r="N28" s="630">
        <v>94</v>
      </c>
      <c r="O28" s="24"/>
      <c r="P28" s="24"/>
    </row>
    <row r="29" spans="1:16" s="23" customFormat="1" ht="15" customHeight="1">
      <c r="A29" s="373" t="s">
        <v>149</v>
      </c>
      <c r="B29" s="424" t="s">
        <v>150</v>
      </c>
      <c r="C29" s="593"/>
      <c r="D29" s="566"/>
      <c r="E29" s="570"/>
      <c r="F29" s="569"/>
      <c r="G29" s="593"/>
      <c r="H29" s="566"/>
      <c r="I29" s="570"/>
      <c r="J29" s="569"/>
      <c r="K29" s="630">
        <v>45</v>
      </c>
      <c r="L29" s="630">
        <v>1</v>
      </c>
      <c r="M29" s="630">
        <v>0</v>
      </c>
      <c r="N29" s="630">
        <v>46</v>
      </c>
      <c r="O29" s="24"/>
      <c r="P29" s="24"/>
    </row>
    <row r="30" spans="1:16" s="23" customFormat="1" ht="15" customHeight="1">
      <c r="A30" s="373" t="s">
        <v>151</v>
      </c>
      <c r="B30" s="424" t="s">
        <v>152</v>
      </c>
      <c r="C30" s="593"/>
      <c r="D30" s="566"/>
      <c r="E30" s="570"/>
      <c r="F30" s="569"/>
      <c r="G30" s="593"/>
      <c r="H30" s="566"/>
      <c r="I30" s="570"/>
      <c r="J30" s="569"/>
      <c r="K30" s="630">
        <v>26</v>
      </c>
      <c r="L30" s="630">
        <v>0</v>
      </c>
      <c r="M30" s="630">
        <v>0</v>
      </c>
      <c r="N30" s="630">
        <v>26</v>
      </c>
      <c r="O30" s="24"/>
      <c r="P30" s="24"/>
    </row>
    <row r="31" spans="1:16" s="23" customFormat="1" ht="15" customHeight="1">
      <c r="A31" s="373" t="s">
        <v>153</v>
      </c>
      <c r="B31" s="424" t="s">
        <v>154</v>
      </c>
      <c r="C31" s="593"/>
      <c r="D31" s="566"/>
      <c r="E31" s="570"/>
      <c r="F31" s="569"/>
      <c r="G31" s="593"/>
      <c r="H31" s="566"/>
      <c r="I31" s="570"/>
      <c r="J31" s="569"/>
      <c r="K31" s="630">
        <v>65</v>
      </c>
      <c r="L31" s="630">
        <v>4</v>
      </c>
      <c r="M31" s="630">
        <v>0</v>
      </c>
      <c r="N31" s="630">
        <v>69</v>
      </c>
      <c r="O31" s="24"/>
      <c r="P31" s="24"/>
    </row>
    <row r="32" spans="1:16" s="23" customFormat="1" ht="15" customHeight="1">
      <c r="A32" s="373" t="s">
        <v>155</v>
      </c>
      <c r="B32" s="424" t="s">
        <v>156</v>
      </c>
      <c r="C32" s="593"/>
      <c r="D32" s="566"/>
      <c r="E32" s="570"/>
      <c r="F32" s="569"/>
      <c r="G32" s="593"/>
      <c r="H32" s="566"/>
      <c r="I32" s="570"/>
      <c r="J32" s="569"/>
      <c r="K32" s="1061">
        <v>0</v>
      </c>
      <c r="L32" s="1061">
        <v>0</v>
      </c>
      <c r="M32" s="1061">
        <v>0</v>
      </c>
      <c r="N32" s="1061">
        <v>0</v>
      </c>
      <c r="O32" s="24"/>
      <c r="P32" s="24"/>
    </row>
    <row r="33" spans="1:16" s="23" customFormat="1" ht="15" customHeight="1">
      <c r="A33" s="373" t="s">
        <v>157</v>
      </c>
      <c r="B33" s="424" t="s">
        <v>158</v>
      </c>
      <c r="C33" s="593"/>
      <c r="D33" s="566"/>
      <c r="E33" s="570"/>
      <c r="F33" s="569"/>
      <c r="G33" s="593"/>
      <c r="H33" s="566"/>
      <c r="I33" s="570"/>
      <c r="J33" s="569"/>
      <c r="K33" s="1061">
        <v>0</v>
      </c>
      <c r="L33" s="1061">
        <v>0</v>
      </c>
      <c r="M33" s="1061">
        <v>0</v>
      </c>
      <c r="N33" s="1061">
        <v>0</v>
      </c>
      <c r="O33" s="24"/>
      <c r="P33" s="24"/>
    </row>
    <row r="34" spans="1:16" s="23" customFormat="1" ht="15" customHeight="1">
      <c r="A34" s="377">
        <v>2.1</v>
      </c>
      <c r="B34" s="424" t="s">
        <v>159</v>
      </c>
      <c r="C34" s="593"/>
      <c r="D34" s="566"/>
      <c r="E34" s="570"/>
      <c r="F34" s="569"/>
      <c r="G34" s="593"/>
      <c r="H34" s="566"/>
      <c r="I34" s="570"/>
      <c r="J34" s="569"/>
      <c r="K34" s="630">
        <v>6</v>
      </c>
      <c r="L34" s="630">
        <v>0</v>
      </c>
      <c r="M34" s="630">
        <v>1</v>
      </c>
      <c r="N34" s="630">
        <v>7</v>
      </c>
      <c r="O34" s="24"/>
      <c r="P34" s="24"/>
    </row>
    <row r="35" spans="1:16" s="23" customFormat="1" ht="15" customHeight="1">
      <c r="A35" s="373">
        <v>2.11</v>
      </c>
      <c r="B35" s="424" t="s">
        <v>160</v>
      </c>
      <c r="C35" s="593"/>
      <c r="D35" s="566"/>
      <c r="E35" s="570"/>
      <c r="F35" s="569"/>
      <c r="G35" s="593"/>
      <c r="H35" s="566"/>
      <c r="I35" s="570"/>
      <c r="J35" s="569"/>
      <c r="K35" s="630">
        <v>233</v>
      </c>
      <c r="L35" s="630">
        <v>7</v>
      </c>
      <c r="M35" s="630">
        <v>0</v>
      </c>
      <c r="N35" s="630">
        <v>240</v>
      </c>
      <c r="O35" s="24"/>
      <c r="P35" s="24"/>
    </row>
    <row r="36" spans="1:16" s="426" customFormat="1" ht="15" customHeight="1">
      <c r="A36" s="375"/>
      <c r="B36" s="427" t="s">
        <v>161</v>
      </c>
      <c r="C36" s="594"/>
      <c r="D36" s="595"/>
      <c r="E36" s="596"/>
      <c r="F36" s="597"/>
      <c r="G36" s="594"/>
      <c r="H36" s="595"/>
      <c r="I36" s="596"/>
      <c r="J36" s="597"/>
      <c r="K36" s="630"/>
      <c r="L36" s="630"/>
      <c r="M36" s="630"/>
      <c r="N36" s="630"/>
      <c r="O36" s="425"/>
      <c r="P36" s="425"/>
    </row>
    <row r="37" spans="1:16" s="23" customFormat="1" ht="15" customHeight="1">
      <c r="A37" s="371">
        <v>3</v>
      </c>
      <c r="B37" s="423" t="s">
        <v>162</v>
      </c>
      <c r="C37" s="589"/>
      <c r="D37" s="590"/>
      <c r="E37" s="591"/>
      <c r="F37" s="592"/>
      <c r="G37" s="589"/>
      <c r="H37" s="590"/>
      <c r="I37" s="591"/>
      <c r="J37" s="592"/>
      <c r="K37" s="630">
        <v>731</v>
      </c>
      <c r="L37" s="630">
        <v>34</v>
      </c>
      <c r="M37" s="630">
        <v>1</v>
      </c>
      <c r="N37" s="630">
        <f>SUM(N38:N42)</f>
        <v>766</v>
      </c>
      <c r="O37" s="24"/>
      <c r="P37" s="24"/>
    </row>
    <row r="38" spans="1:16" s="23" customFormat="1" ht="15" customHeight="1">
      <c r="A38" s="373" t="s">
        <v>163</v>
      </c>
      <c r="B38" s="424" t="s">
        <v>164</v>
      </c>
      <c r="C38" s="593"/>
      <c r="D38" s="566"/>
      <c r="E38" s="570"/>
      <c r="F38" s="569"/>
      <c r="G38" s="593"/>
      <c r="H38" s="566"/>
      <c r="I38" s="570"/>
      <c r="J38" s="569"/>
      <c r="K38" s="630">
        <v>18</v>
      </c>
      <c r="L38" s="630">
        <v>1</v>
      </c>
      <c r="M38" s="630">
        <v>0</v>
      </c>
      <c r="N38" s="630">
        <v>19</v>
      </c>
      <c r="O38" s="24"/>
      <c r="P38" s="24"/>
    </row>
    <row r="39" spans="1:16" s="23" customFormat="1" ht="15" customHeight="1">
      <c r="A39" s="373" t="s">
        <v>165</v>
      </c>
      <c r="B39" s="424" t="s">
        <v>166</v>
      </c>
      <c r="C39" s="593"/>
      <c r="D39" s="566"/>
      <c r="E39" s="570"/>
      <c r="F39" s="569"/>
      <c r="G39" s="593"/>
      <c r="H39" s="566"/>
      <c r="I39" s="570"/>
      <c r="J39" s="569"/>
      <c r="K39" s="630">
        <v>175</v>
      </c>
      <c r="L39" s="630">
        <v>6</v>
      </c>
      <c r="M39" s="630">
        <v>0</v>
      </c>
      <c r="N39" s="630">
        <v>181</v>
      </c>
      <c r="O39" s="24"/>
      <c r="P39" s="24"/>
    </row>
    <row r="40" spans="1:16" s="23" customFormat="1" ht="15" customHeight="1">
      <c r="A40" s="373" t="s">
        <v>167</v>
      </c>
      <c r="B40" s="424" t="s">
        <v>168</v>
      </c>
      <c r="C40" s="593"/>
      <c r="D40" s="566"/>
      <c r="E40" s="570"/>
      <c r="F40" s="569"/>
      <c r="G40" s="593"/>
      <c r="H40" s="566"/>
      <c r="I40" s="570"/>
      <c r="J40" s="569"/>
      <c r="K40" s="630">
        <v>31</v>
      </c>
      <c r="L40" s="630">
        <v>3</v>
      </c>
      <c r="M40" s="630">
        <v>0</v>
      </c>
      <c r="N40" s="630">
        <v>34</v>
      </c>
      <c r="O40" s="24"/>
      <c r="P40" s="24"/>
    </row>
    <row r="41" spans="1:16" s="23" customFormat="1" ht="15" customHeight="1">
      <c r="A41" s="373">
        <v>3.4</v>
      </c>
      <c r="B41" s="424" t="s">
        <v>169</v>
      </c>
      <c r="C41" s="593"/>
      <c r="D41" s="566"/>
      <c r="E41" s="570"/>
      <c r="F41" s="569"/>
      <c r="G41" s="593"/>
      <c r="H41" s="566"/>
      <c r="I41" s="570"/>
      <c r="J41" s="569"/>
      <c r="K41" s="630">
        <v>407</v>
      </c>
      <c r="L41" s="630">
        <v>18</v>
      </c>
      <c r="M41" s="630">
        <v>1</v>
      </c>
      <c r="N41" s="630">
        <v>426</v>
      </c>
      <c r="O41" s="24"/>
      <c r="P41" s="24"/>
    </row>
    <row r="42" spans="1:16" s="23" customFormat="1" ht="15" customHeight="1">
      <c r="A42" s="373">
        <v>3.5</v>
      </c>
      <c r="B42" s="424" t="s">
        <v>170</v>
      </c>
      <c r="C42" s="593"/>
      <c r="D42" s="566"/>
      <c r="E42" s="570"/>
      <c r="F42" s="569"/>
      <c r="G42" s="593"/>
      <c r="H42" s="566"/>
      <c r="I42" s="570"/>
      <c r="J42" s="569"/>
      <c r="K42" s="630">
        <v>100</v>
      </c>
      <c r="L42" s="630">
        <v>6</v>
      </c>
      <c r="M42" s="630">
        <v>0</v>
      </c>
      <c r="N42" s="630">
        <v>106</v>
      </c>
      <c r="O42" s="24"/>
      <c r="P42" s="24"/>
    </row>
    <row r="43" spans="1:16" s="426" customFormat="1" ht="15" customHeight="1">
      <c r="A43" s="375"/>
      <c r="B43" s="427" t="s">
        <v>171</v>
      </c>
      <c r="C43" s="594"/>
      <c r="D43" s="595"/>
      <c r="E43" s="596"/>
      <c r="F43" s="597"/>
      <c r="G43" s="594"/>
      <c r="H43" s="595"/>
      <c r="I43" s="596"/>
      <c r="J43" s="597"/>
      <c r="K43" s="630"/>
      <c r="L43" s="630"/>
      <c r="M43" s="630"/>
      <c r="N43" s="630"/>
      <c r="O43" s="425"/>
      <c r="P43" s="425"/>
    </row>
    <row r="44" spans="1:16" s="23" customFormat="1" ht="15" customHeight="1">
      <c r="A44" s="371">
        <v>4</v>
      </c>
      <c r="B44" s="423" t="s">
        <v>172</v>
      </c>
      <c r="C44" s="589"/>
      <c r="D44" s="590"/>
      <c r="E44" s="591"/>
      <c r="F44" s="592"/>
      <c r="G44" s="589"/>
      <c r="H44" s="590"/>
      <c r="I44" s="591"/>
      <c r="J44" s="592"/>
      <c r="K44" s="630">
        <v>294</v>
      </c>
      <c r="L44" s="630">
        <v>9</v>
      </c>
      <c r="M44" s="630">
        <v>4</v>
      </c>
      <c r="N44" s="630">
        <f>SUM(N45:N49)</f>
        <v>307</v>
      </c>
      <c r="O44" s="24"/>
      <c r="P44" s="24"/>
    </row>
    <row r="45" spans="1:16" s="23" customFormat="1" ht="15" customHeight="1">
      <c r="A45" s="373" t="s">
        <v>173</v>
      </c>
      <c r="B45" s="424" t="s">
        <v>174</v>
      </c>
      <c r="C45" s="593"/>
      <c r="D45" s="566"/>
      <c r="E45" s="570"/>
      <c r="F45" s="569"/>
      <c r="G45" s="593"/>
      <c r="H45" s="566"/>
      <c r="I45" s="570"/>
      <c r="J45" s="569"/>
      <c r="K45" s="630">
        <v>80</v>
      </c>
      <c r="L45" s="630">
        <v>3</v>
      </c>
      <c r="M45" s="630">
        <v>2</v>
      </c>
      <c r="N45" s="630">
        <v>85</v>
      </c>
      <c r="O45" s="24"/>
      <c r="P45" s="24"/>
    </row>
    <row r="46" spans="1:16" s="23" customFormat="1" ht="15" customHeight="1">
      <c r="A46" s="373" t="s">
        <v>175</v>
      </c>
      <c r="B46" s="424" t="s">
        <v>176</v>
      </c>
      <c r="C46" s="593"/>
      <c r="D46" s="566"/>
      <c r="E46" s="570"/>
      <c r="F46" s="569"/>
      <c r="G46" s="593"/>
      <c r="H46" s="566"/>
      <c r="I46" s="570"/>
      <c r="J46" s="569"/>
      <c r="K46" s="1061">
        <v>0</v>
      </c>
      <c r="L46" s="1061">
        <v>0</v>
      </c>
      <c r="M46" s="1061">
        <v>0</v>
      </c>
      <c r="N46" s="1061">
        <v>0</v>
      </c>
      <c r="O46" s="24"/>
      <c r="P46" s="24"/>
    </row>
    <row r="47" spans="1:16" s="23" customFormat="1" ht="15" customHeight="1">
      <c r="A47" s="373">
        <v>4.3</v>
      </c>
      <c r="B47" s="424" t="s">
        <v>177</v>
      </c>
      <c r="C47" s="593"/>
      <c r="D47" s="566"/>
      <c r="E47" s="570"/>
      <c r="F47" s="569"/>
      <c r="G47" s="593"/>
      <c r="H47" s="566"/>
      <c r="I47" s="570"/>
      <c r="J47" s="569"/>
      <c r="K47" s="630">
        <v>55</v>
      </c>
      <c r="L47" s="630">
        <v>1</v>
      </c>
      <c r="M47" s="630">
        <v>0</v>
      </c>
      <c r="N47" s="630">
        <v>56</v>
      </c>
      <c r="O47" s="24"/>
      <c r="P47" s="24"/>
    </row>
    <row r="48" spans="1:16" s="23" customFormat="1" ht="15" customHeight="1">
      <c r="A48" s="373">
        <v>4.4</v>
      </c>
      <c r="B48" s="424" t="s">
        <v>178</v>
      </c>
      <c r="C48" s="593"/>
      <c r="D48" s="566"/>
      <c r="E48" s="570"/>
      <c r="F48" s="569"/>
      <c r="G48" s="593"/>
      <c r="H48" s="566"/>
      <c r="I48" s="570"/>
      <c r="J48" s="569"/>
      <c r="K48" s="630">
        <v>116</v>
      </c>
      <c r="L48" s="630">
        <v>5</v>
      </c>
      <c r="M48" s="630">
        <v>1</v>
      </c>
      <c r="N48" s="630">
        <v>122</v>
      </c>
      <c r="O48" s="24"/>
      <c r="P48" s="24"/>
    </row>
    <row r="49" spans="1:16" s="23" customFormat="1" ht="15" customHeight="1">
      <c r="A49" s="373">
        <v>4.5</v>
      </c>
      <c r="B49" s="424" t="s">
        <v>179</v>
      </c>
      <c r="C49" s="593"/>
      <c r="D49" s="566"/>
      <c r="E49" s="570"/>
      <c r="F49" s="569"/>
      <c r="G49" s="593"/>
      <c r="H49" s="566"/>
      <c r="I49" s="570"/>
      <c r="J49" s="569"/>
      <c r="K49" s="630">
        <v>43</v>
      </c>
      <c r="L49" s="630">
        <v>0</v>
      </c>
      <c r="M49" s="630">
        <v>1</v>
      </c>
      <c r="N49" s="630">
        <v>44</v>
      </c>
      <c r="O49" s="24"/>
      <c r="P49" s="24"/>
    </row>
    <row r="50" spans="1:16" s="426" customFormat="1" ht="15" customHeight="1">
      <c r="A50" s="375"/>
      <c r="B50" s="427" t="s">
        <v>180</v>
      </c>
      <c r="C50" s="594"/>
      <c r="D50" s="595"/>
      <c r="E50" s="596"/>
      <c r="F50" s="597"/>
      <c r="G50" s="594"/>
      <c r="H50" s="595"/>
      <c r="I50" s="596"/>
      <c r="J50" s="597"/>
      <c r="K50" s="630"/>
      <c r="L50" s="630"/>
      <c r="M50" s="630"/>
      <c r="N50" s="630"/>
      <c r="O50" s="425"/>
      <c r="P50" s="425"/>
    </row>
    <row r="51" spans="1:16" s="23" customFormat="1" ht="15" customHeight="1">
      <c r="A51" s="371">
        <v>5</v>
      </c>
      <c r="B51" s="423" t="s">
        <v>181</v>
      </c>
      <c r="C51" s="589"/>
      <c r="D51" s="590"/>
      <c r="E51" s="591"/>
      <c r="F51" s="592"/>
      <c r="G51" s="589"/>
      <c r="H51" s="590"/>
      <c r="I51" s="591"/>
      <c r="J51" s="592"/>
      <c r="K51" s="630">
        <v>534</v>
      </c>
      <c r="L51" s="630">
        <v>29</v>
      </c>
      <c r="M51" s="630">
        <v>2</v>
      </c>
      <c r="N51" s="630">
        <f>SUM(N52:N60)</f>
        <v>565</v>
      </c>
      <c r="O51" s="24"/>
      <c r="P51" s="24"/>
    </row>
    <row r="52" spans="1:16" s="23" customFormat="1" ht="15" customHeight="1">
      <c r="A52" s="373" t="s">
        <v>182</v>
      </c>
      <c r="B52" s="424" t="s">
        <v>183</v>
      </c>
      <c r="C52" s="593"/>
      <c r="D52" s="566"/>
      <c r="E52" s="570"/>
      <c r="F52" s="569"/>
      <c r="G52" s="593"/>
      <c r="H52" s="566"/>
      <c r="I52" s="570"/>
      <c r="J52" s="569"/>
      <c r="K52" s="630">
        <v>115</v>
      </c>
      <c r="L52" s="630">
        <v>5</v>
      </c>
      <c r="M52" s="630">
        <v>0</v>
      </c>
      <c r="N52" s="630">
        <v>120</v>
      </c>
      <c r="O52" s="24"/>
      <c r="P52" s="24"/>
    </row>
    <row r="53" spans="1:16" s="23" customFormat="1" ht="15" customHeight="1">
      <c r="A53" s="373" t="s">
        <v>184</v>
      </c>
      <c r="B53" s="424" t="s">
        <v>185</v>
      </c>
      <c r="C53" s="593"/>
      <c r="D53" s="566"/>
      <c r="E53" s="570"/>
      <c r="F53" s="569"/>
      <c r="G53" s="593"/>
      <c r="H53" s="566"/>
      <c r="I53" s="570"/>
      <c r="J53" s="569"/>
      <c r="K53" s="630">
        <v>146</v>
      </c>
      <c r="L53" s="630">
        <v>8</v>
      </c>
      <c r="M53" s="630">
        <v>0</v>
      </c>
      <c r="N53" s="630">
        <v>154</v>
      </c>
      <c r="O53" s="24"/>
      <c r="P53" s="24"/>
    </row>
    <row r="54" spans="1:16" s="23" customFormat="1" ht="15" customHeight="1">
      <c r="A54" s="373" t="s">
        <v>186</v>
      </c>
      <c r="B54" s="424" t="s">
        <v>187</v>
      </c>
      <c r="C54" s="593"/>
      <c r="D54" s="566"/>
      <c r="E54" s="570"/>
      <c r="F54" s="569"/>
      <c r="G54" s="593"/>
      <c r="H54" s="566"/>
      <c r="I54" s="570"/>
      <c r="J54" s="569"/>
      <c r="K54" s="630">
        <v>47</v>
      </c>
      <c r="L54" s="630">
        <v>3</v>
      </c>
      <c r="M54" s="630">
        <v>1</v>
      </c>
      <c r="N54" s="630">
        <v>51</v>
      </c>
      <c r="O54" s="24"/>
      <c r="P54" s="24"/>
    </row>
    <row r="55" spans="1:16" s="23" customFormat="1" ht="15" customHeight="1">
      <c r="A55" s="373" t="s">
        <v>188</v>
      </c>
      <c r="B55" s="424" t="s">
        <v>189</v>
      </c>
      <c r="C55" s="593"/>
      <c r="D55" s="566"/>
      <c r="E55" s="570"/>
      <c r="F55" s="569"/>
      <c r="G55" s="593"/>
      <c r="H55" s="566"/>
      <c r="I55" s="570"/>
      <c r="J55" s="569"/>
      <c r="K55" s="630">
        <v>41</v>
      </c>
      <c r="L55" s="630">
        <v>1</v>
      </c>
      <c r="M55" s="630">
        <v>0</v>
      </c>
      <c r="N55" s="630">
        <v>42</v>
      </c>
      <c r="O55" s="24"/>
      <c r="P55" s="24"/>
    </row>
    <row r="56" spans="1:16" s="23" customFormat="1" ht="15" customHeight="1">
      <c r="A56" s="373" t="s">
        <v>190</v>
      </c>
      <c r="B56" s="424" t="s">
        <v>191</v>
      </c>
      <c r="C56" s="593"/>
      <c r="D56" s="566"/>
      <c r="E56" s="570"/>
      <c r="F56" s="569"/>
      <c r="G56" s="593"/>
      <c r="H56" s="566"/>
      <c r="I56" s="570"/>
      <c r="J56" s="569"/>
      <c r="K56" s="630">
        <v>68</v>
      </c>
      <c r="L56" s="630">
        <v>5</v>
      </c>
      <c r="M56" s="630">
        <v>1</v>
      </c>
      <c r="N56" s="630">
        <v>74</v>
      </c>
      <c r="O56" s="24"/>
      <c r="P56" s="24"/>
    </row>
    <row r="57" spans="1:16" s="23" customFormat="1" ht="15" customHeight="1">
      <c r="A57" s="373">
        <v>5.6</v>
      </c>
      <c r="B57" s="424" t="s">
        <v>192</v>
      </c>
      <c r="C57" s="593"/>
      <c r="D57" s="566"/>
      <c r="E57" s="570"/>
      <c r="F57" s="569"/>
      <c r="G57" s="593"/>
      <c r="H57" s="566"/>
      <c r="I57" s="570"/>
      <c r="J57" s="569"/>
      <c r="K57" s="630">
        <v>37</v>
      </c>
      <c r="L57" s="630">
        <v>3</v>
      </c>
      <c r="M57" s="630">
        <v>0</v>
      </c>
      <c r="N57" s="630">
        <v>40</v>
      </c>
      <c r="O57" s="24"/>
      <c r="P57" s="24"/>
    </row>
    <row r="58" spans="1:16" s="23" customFormat="1" ht="15" customHeight="1">
      <c r="A58" s="373">
        <v>5.7</v>
      </c>
      <c r="B58" s="424" t="s">
        <v>193</v>
      </c>
      <c r="C58" s="593"/>
      <c r="D58" s="566"/>
      <c r="E58" s="570"/>
      <c r="F58" s="569"/>
      <c r="G58" s="593"/>
      <c r="H58" s="566"/>
      <c r="I58" s="570"/>
      <c r="J58" s="569"/>
      <c r="K58" s="630">
        <v>21</v>
      </c>
      <c r="L58" s="630">
        <v>0</v>
      </c>
      <c r="M58" s="630">
        <v>0</v>
      </c>
      <c r="N58" s="630">
        <v>21</v>
      </c>
      <c r="O58" s="24"/>
      <c r="P58" s="24"/>
    </row>
    <row r="59" spans="1:16" s="23" customFormat="1" ht="15" customHeight="1">
      <c r="A59" s="373">
        <v>5.8</v>
      </c>
      <c r="B59" s="424" t="s">
        <v>194</v>
      </c>
      <c r="C59" s="593"/>
      <c r="D59" s="566"/>
      <c r="E59" s="570"/>
      <c r="F59" s="569"/>
      <c r="G59" s="593"/>
      <c r="H59" s="566"/>
      <c r="I59" s="570"/>
      <c r="J59" s="569"/>
      <c r="K59" s="630">
        <v>24</v>
      </c>
      <c r="L59" s="630">
        <v>0</v>
      </c>
      <c r="M59" s="630">
        <v>0</v>
      </c>
      <c r="N59" s="630">
        <v>24</v>
      </c>
      <c r="O59" s="24"/>
      <c r="P59" s="24"/>
    </row>
    <row r="60" spans="1:16" s="23" customFormat="1" ht="15" customHeight="1">
      <c r="A60" s="373">
        <v>5.9</v>
      </c>
      <c r="B60" s="424" t="s">
        <v>195</v>
      </c>
      <c r="C60" s="593"/>
      <c r="D60" s="566"/>
      <c r="E60" s="570"/>
      <c r="F60" s="569"/>
      <c r="G60" s="593"/>
      <c r="H60" s="566"/>
      <c r="I60" s="570"/>
      <c r="J60" s="569"/>
      <c r="K60" s="630">
        <v>35</v>
      </c>
      <c r="L60" s="630">
        <v>4</v>
      </c>
      <c r="M60" s="630">
        <v>0</v>
      </c>
      <c r="N60" s="630">
        <v>39</v>
      </c>
      <c r="O60" s="24"/>
      <c r="P60" s="24"/>
    </row>
    <row r="61" spans="1:16" s="426" customFormat="1" ht="15" customHeight="1">
      <c r="A61" s="375"/>
      <c r="B61" s="427" t="s">
        <v>196</v>
      </c>
      <c r="C61" s="594"/>
      <c r="D61" s="595"/>
      <c r="E61" s="596"/>
      <c r="F61" s="597"/>
      <c r="G61" s="594"/>
      <c r="H61" s="595"/>
      <c r="I61" s="596"/>
      <c r="J61" s="597"/>
      <c r="K61" s="630"/>
      <c r="L61" s="630"/>
      <c r="M61" s="630"/>
      <c r="N61" s="630"/>
      <c r="O61" s="425"/>
      <c r="P61" s="425"/>
    </row>
    <row r="62" spans="1:16" s="23" customFormat="1" ht="15" customHeight="1">
      <c r="A62" s="371">
        <v>6</v>
      </c>
      <c r="B62" s="423" t="s">
        <v>197</v>
      </c>
      <c r="C62" s="589"/>
      <c r="D62" s="590"/>
      <c r="E62" s="591"/>
      <c r="F62" s="592"/>
      <c r="G62" s="589"/>
      <c r="H62" s="590"/>
      <c r="I62" s="591"/>
      <c r="J62" s="592"/>
      <c r="K62" s="630">
        <v>440</v>
      </c>
      <c r="L62" s="630">
        <f>SUM(L63:L67)</f>
        <v>17</v>
      </c>
      <c r="M62" s="630">
        <v>0</v>
      </c>
      <c r="N62" s="630">
        <f>SUM(N63:N67)</f>
        <v>457</v>
      </c>
      <c r="O62" s="24"/>
      <c r="P62" s="24"/>
    </row>
    <row r="63" spans="1:16" s="23" customFormat="1" ht="15" customHeight="1">
      <c r="A63" s="373" t="s">
        <v>198</v>
      </c>
      <c r="B63" s="424" t="s">
        <v>199</v>
      </c>
      <c r="C63" s="593"/>
      <c r="D63" s="566"/>
      <c r="E63" s="570"/>
      <c r="F63" s="569"/>
      <c r="G63" s="593"/>
      <c r="H63" s="566"/>
      <c r="I63" s="570"/>
      <c r="J63" s="569"/>
      <c r="K63" s="630">
        <v>123</v>
      </c>
      <c r="L63" s="630">
        <v>2</v>
      </c>
      <c r="M63" s="630">
        <v>0</v>
      </c>
      <c r="N63" s="630">
        <v>125</v>
      </c>
      <c r="O63" s="24"/>
      <c r="P63" s="24"/>
    </row>
    <row r="64" spans="1:16" s="23" customFormat="1" ht="15" customHeight="1">
      <c r="A64" s="373" t="s">
        <v>200</v>
      </c>
      <c r="B64" s="424" t="s">
        <v>201</v>
      </c>
      <c r="C64" s="593"/>
      <c r="D64" s="566"/>
      <c r="E64" s="570"/>
      <c r="F64" s="569"/>
      <c r="G64" s="593"/>
      <c r="H64" s="566"/>
      <c r="I64" s="570"/>
      <c r="J64" s="569"/>
      <c r="K64" s="630">
        <v>186</v>
      </c>
      <c r="L64" s="630">
        <v>3</v>
      </c>
      <c r="M64" s="630">
        <v>0</v>
      </c>
      <c r="N64" s="630">
        <v>189</v>
      </c>
      <c r="O64" s="24"/>
      <c r="P64" s="24"/>
    </row>
    <row r="65" spans="1:16" s="23" customFormat="1" ht="15" customHeight="1">
      <c r="A65" s="373" t="s">
        <v>202</v>
      </c>
      <c r="B65" s="424" t="s">
        <v>203</v>
      </c>
      <c r="C65" s="593"/>
      <c r="D65" s="566"/>
      <c r="E65" s="570"/>
      <c r="F65" s="569"/>
      <c r="G65" s="593"/>
      <c r="H65" s="566"/>
      <c r="I65" s="570"/>
      <c r="J65" s="569"/>
      <c r="K65" s="630">
        <v>63</v>
      </c>
      <c r="L65" s="630">
        <v>5</v>
      </c>
      <c r="M65" s="630">
        <v>0</v>
      </c>
      <c r="N65" s="630">
        <v>68</v>
      </c>
      <c r="O65" s="24"/>
      <c r="P65" s="24"/>
    </row>
    <row r="66" spans="1:16" s="23" customFormat="1" ht="15" customHeight="1">
      <c r="A66" s="373" t="s">
        <v>204</v>
      </c>
      <c r="B66" s="424" t="s">
        <v>205</v>
      </c>
      <c r="C66" s="593"/>
      <c r="D66" s="566"/>
      <c r="E66" s="570"/>
      <c r="F66" s="569"/>
      <c r="G66" s="593"/>
      <c r="H66" s="566"/>
      <c r="I66" s="570"/>
      <c r="J66" s="569"/>
      <c r="K66" s="630">
        <v>50</v>
      </c>
      <c r="L66" s="630">
        <v>5</v>
      </c>
      <c r="M66" s="630">
        <v>0</v>
      </c>
      <c r="N66" s="630">
        <v>55</v>
      </c>
      <c r="O66" s="24"/>
      <c r="P66" s="24"/>
    </row>
    <row r="67" spans="1:16" s="23" customFormat="1" ht="15" customHeight="1">
      <c r="A67" s="373" t="s">
        <v>206</v>
      </c>
      <c r="B67" s="424" t="s">
        <v>207</v>
      </c>
      <c r="C67" s="598"/>
      <c r="D67" s="573"/>
      <c r="E67" s="577"/>
      <c r="F67" s="576"/>
      <c r="G67" s="598"/>
      <c r="H67" s="573"/>
      <c r="I67" s="577"/>
      <c r="J67" s="576"/>
      <c r="K67" s="630">
        <v>18</v>
      </c>
      <c r="L67" s="630">
        <v>2</v>
      </c>
      <c r="M67" s="630">
        <v>0</v>
      </c>
      <c r="N67" s="630">
        <v>20</v>
      </c>
      <c r="O67" s="24"/>
      <c r="P67" s="24"/>
    </row>
    <row r="68" spans="1:16" s="426" customFormat="1" ht="15" customHeight="1">
      <c r="A68" s="375"/>
      <c r="B68" s="427" t="s">
        <v>208</v>
      </c>
      <c r="C68" s="594"/>
      <c r="D68" s="595"/>
      <c r="E68" s="596"/>
      <c r="F68" s="597"/>
      <c r="G68" s="594"/>
      <c r="H68" s="595"/>
      <c r="I68" s="596"/>
      <c r="J68" s="597"/>
      <c r="K68" s="630"/>
      <c r="L68" s="630"/>
      <c r="M68" s="630"/>
      <c r="N68" s="630"/>
      <c r="O68" s="425"/>
      <c r="P68" s="425"/>
    </row>
    <row r="69" spans="1:16" s="23" customFormat="1" ht="15" customHeight="1">
      <c r="A69" s="378"/>
      <c r="B69" s="428" t="s">
        <v>209</v>
      </c>
      <c r="C69" s="599"/>
      <c r="D69" s="600"/>
      <c r="E69" s="601"/>
      <c r="F69" s="602"/>
      <c r="G69" s="599"/>
      <c r="H69" s="600"/>
      <c r="I69" s="601"/>
      <c r="J69" s="602"/>
      <c r="K69" s="630">
        <v>153</v>
      </c>
      <c r="L69" s="630">
        <v>4</v>
      </c>
      <c r="M69" s="630">
        <v>2</v>
      </c>
      <c r="N69" s="630">
        <v>159</v>
      </c>
      <c r="O69" s="24"/>
      <c r="P69" s="24"/>
    </row>
    <row r="70" spans="1:16" s="23" customFormat="1" ht="15" customHeight="1">
      <c r="A70" s="24"/>
      <c r="B70" s="379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</row>
    <row r="71" spans="1:16" s="23" customFormat="1" ht="1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</row>
    <row r="72" spans="1:16" s="23" customFormat="1" ht="1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</row>
    <row r="73" spans="1:16" s="23" customFormat="1" ht="15" customHeight="1">
      <c r="A73" s="65" t="s">
        <v>32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</row>
    <row r="74" spans="1:16" s="23" customFormat="1" ht="15" customHeight="1">
      <c r="A74" s="24"/>
      <c r="B74" s="66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24"/>
      <c r="P74" s="24"/>
    </row>
    <row r="75" spans="1:16" s="23" customFormat="1" ht="15" customHeight="1">
      <c r="A75" s="24"/>
      <c r="B75" s="68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24"/>
      <c r="P75" s="24"/>
    </row>
    <row r="76" spans="1:16" s="23" customFormat="1" ht="15" customHeight="1">
      <c r="A76" s="24"/>
      <c r="B76" s="662"/>
      <c r="C76" s="493"/>
      <c r="D76" s="493"/>
      <c r="E76" s="493"/>
      <c r="F76" s="493"/>
      <c r="G76" s="493"/>
      <c r="H76" s="493"/>
      <c r="I76" s="493"/>
      <c r="J76" s="493"/>
      <c r="K76" s="493"/>
      <c r="L76" s="493"/>
      <c r="M76" s="493"/>
      <c r="N76" s="493"/>
      <c r="O76" s="24"/>
      <c r="P76" s="24"/>
    </row>
    <row r="77" spans="1:16" s="23" customFormat="1" ht="15" customHeight="1">
      <c r="A77" s="24"/>
      <c r="B77" s="6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24"/>
      <c r="P77" s="24"/>
    </row>
    <row r="78" spans="1:16" ht="15" customHeight="1">
      <c r="A78" s="663"/>
      <c r="B78" s="660"/>
      <c r="C78" s="661"/>
      <c r="D78" s="661"/>
      <c r="E78" s="661"/>
      <c r="F78" s="661"/>
      <c r="G78" s="661"/>
      <c r="H78" s="661"/>
      <c r="I78" s="661"/>
      <c r="J78" s="661"/>
      <c r="K78" s="661"/>
      <c r="L78" s="661"/>
      <c r="M78" s="661"/>
      <c r="N78" s="661"/>
      <c r="O78" s="663"/>
      <c r="P78" s="663"/>
    </row>
    <row r="79" spans="1:16" ht="15" customHeight="1">
      <c r="A79" s="65" t="s">
        <v>33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</row>
    <row r="80" spans="1:16" ht="15" customHeight="1">
      <c r="A80" s="24"/>
      <c r="B80" s="66" t="s">
        <v>849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24"/>
      <c r="P80" s="24"/>
    </row>
    <row r="81" spans="1:16" ht="15" customHeight="1">
      <c r="A81" s="65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24"/>
      <c r="P81" s="24"/>
    </row>
    <row r="82" spans="1:16" ht="15" customHeight="1">
      <c r="A82" s="24"/>
      <c r="B82" s="68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24"/>
      <c r="P82" s="24"/>
    </row>
    <row r="83" spans="1:16" ht="15" customHeight="1">
      <c r="A83" s="24"/>
      <c r="B83" s="68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24"/>
      <c r="P83" s="24"/>
    </row>
    <row r="84" spans="1:16" ht="1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</row>
    <row r="85" spans="1:16" ht="12.75">
      <c r="A85" s="65" t="s">
        <v>661</v>
      </c>
      <c r="B85" s="24"/>
      <c r="C85" s="67" t="s">
        <v>656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</row>
    <row r="86" spans="1:16" ht="12.75">
      <c r="A86" s="24"/>
      <c r="B86" s="24"/>
      <c r="C86" s="69" t="s">
        <v>589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</row>
    <row r="87" spans="1:16" ht="12.75">
      <c r="A87" s="24"/>
      <c r="B87" s="24"/>
      <c r="C87" s="69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</row>
    <row r="88" spans="1:16" ht="12.75">
      <c r="A88" s="24"/>
      <c r="B88" s="24"/>
      <c r="C88" s="69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</row>
    <row r="89" spans="1:16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</row>
    <row r="90" spans="1:16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</row>
  </sheetData>
  <sheetProtection password="CD9E" sheet="1" selectLockedCells="1"/>
  <mergeCells count="1">
    <mergeCell ref="A12:B13"/>
  </mergeCells>
  <conditionalFormatting sqref="F14:F69 J14:J69 N14:N69">
    <cfRule type="expression" priority="24" dxfId="0">
      <formula>F14&lt;&gt;SUM(C14:E14)</formula>
    </cfRule>
  </conditionalFormatting>
  <conditionalFormatting sqref="C14:N14">
    <cfRule type="expression" priority="15" dxfId="0">
      <formula>C14&lt;&gt;SUM(C15,C24,C37,C44,C51,C62,C69)</formula>
    </cfRule>
  </conditionalFormatting>
  <conditionalFormatting sqref="C15:N15">
    <cfRule type="expression" priority="14" dxfId="0">
      <formula>C15&lt;&gt;SUM(C16:C23)</formula>
    </cfRule>
  </conditionalFormatting>
  <conditionalFormatting sqref="C24:N24">
    <cfRule type="expression" priority="13" dxfId="0">
      <formula>C24&lt;&gt;SUM(C25:C36)</formula>
    </cfRule>
  </conditionalFormatting>
  <conditionalFormatting sqref="C37:N37">
    <cfRule type="expression" priority="12" dxfId="0">
      <formula>C37&lt;&gt;SUM(C38:C43)</formula>
    </cfRule>
  </conditionalFormatting>
  <conditionalFormatting sqref="C44:N44">
    <cfRule type="expression" priority="11" dxfId="0">
      <formula>C44&lt;&gt;SUM(C45:C50)</formula>
    </cfRule>
  </conditionalFormatting>
  <conditionalFormatting sqref="C51:N51">
    <cfRule type="expression" priority="10" dxfId="0">
      <formula>C51&lt;&gt;SUM(C52:C61)</formula>
    </cfRule>
  </conditionalFormatting>
  <conditionalFormatting sqref="C62:N62">
    <cfRule type="expression" priority="9" dxfId="0">
      <formula>C62&lt;&gt;SUM(C63:C68)</formula>
    </cfRule>
  </conditionalFormatting>
  <dataValidations count="1">
    <dataValidation type="list" allowBlank="1" showInputMessage="1" showErrorMessage="1" sqref="C85:C88">
      <formula1>ModelQuest</formula1>
    </dataValidation>
  </dataValidations>
  <hyperlinks>
    <hyperlink ref="A3" location="Cntry!A1" display="Go to country metadata"/>
    <hyperlink ref="A1" location="'List of tables'!A9" display="'List of tables'!A9"/>
  </hyperlink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42" r:id="rId2"/>
  <headerFooter alignWithMargins="0">
    <oddHeader>&amp;LCDH&amp;C &amp;F&amp;R&amp;A</oddHeader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FFFF00"/>
    <pageSetUpPr fitToPage="1"/>
  </sheetPr>
  <dimension ref="A1:X154"/>
  <sheetViews>
    <sheetView showGridLines="0" zoomScale="80" zoomScaleNormal="80" zoomScalePageLayoutView="0" workbookViewId="0" topLeftCell="A1">
      <selection activeCell="A2" sqref="A2"/>
    </sheetView>
  </sheetViews>
  <sheetFormatPr defaultColWidth="9.140625" defaultRowHeight="15" customHeight="1"/>
  <cols>
    <col min="1" max="1" width="45.00390625" style="23" customWidth="1"/>
    <col min="2" max="3" width="9.140625" style="23" customWidth="1"/>
    <col min="4" max="4" width="9.7109375" style="23" customWidth="1"/>
    <col min="5" max="7" width="9.140625" style="23" customWidth="1"/>
    <col min="8" max="8" width="9.7109375" style="23" customWidth="1"/>
    <col min="9" max="11" width="9.140625" style="23" customWidth="1"/>
    <col min="12" max="12" width="9.8515625" style="23" customWidth="1"/>
    <col min="13" max="16384" width="9.140625" style="23" customWidth="1"/>
  </cols>
  <sheetData>
    <row r="1" spans="1:14" s="77" customFormat="1" ht="12" customHeight="1">
      <c r="A1" s="18" t="s">
        <v>7</v>
      </c>
      <c r="L1" s="19"/>
      <c r="M1" s="19"/>
      <c r="N1" s="19"/>
    </row>
    <row r="2" spans="1:14" s="77" customFormat="1" ht="12" customHeight="1">
      <c r="A2" s="20"/>
      <c r="L2" s="21"/>
      <c r="M2" s="21"/>
      <c r="N2" s="21"/>
    </row>
    <row r="3" spans="1:14" s="77" customFormat="1" ht="12" customHeight="1">
      <c r="A3" s="20" t="s">
        <v>8</v>
      </c>
      <c r="L3" s="21"/>
      <c r="M3" s="21"/>
      <c r="N3" s="21"/>
    </row>
    <row r="4" spans="1:15" ht="15" customHeight="1">
      <c r="A4" s="22" t="s">
        <v>18</v>
      </c>
      <c r="B4" s="22"/>
      <c r="C4" s="22"/>
      <c r="D4" s="22"/>
      <c r="E4" s="22"/>
      <c r="F4" s="22"/>
      <c r="G4" s="22"/>
      <c r="H4" s="22"/>
      <c r="I4" s="22"/>
      <c r="J4" s="78"/>
      <c r="K4" s="78"/>
      <c r="L4" s="78"/>
      <c r="M4" s="78"/>
      <c r="N4" s="78"/>
      <c r="O4" s="78"/>
    </row>
    <row r="5" s="138" customFormat="1" ht="15" customHeight="1"/>
    <row r="6" spans="1:15" s="138" customFormat="1" ht="15" customHeight="1">
      <c r="A6" s="357"/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</row>
    <row r="7" spans="1:15" ht="15" customHeight="1">
      <c r="A7" s="72" t="s">
        <v>211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15" customHeight="1">
      <c r="A8" s="73" t="s">
        <v>20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15" customHeight="1">
      <c r="A9" s="7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15" customHeight="1">
      <c r="A10" s="7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5" customHeight="1">
      <c r="A12" s="401" t="s">
        <v>49</v>
      </c>
      <c r="B12" s="29">
        <v>2007</v>
      </c>
      <c r="C12" s="30"/>
      <c r="D12" s="30"/>
      <c r="E12" s="31"/>
      <c r="F12" s="29">
        <v>2008</v>
      </c>
      <c r="G12" s="30"/>
      <c r="H12" s="30"/>
      <c r="I12" s="31"/>
      <c r="J12" s="29">
        <v>2009</v>
      </c>
      <c r="K12" s="30"/>
      <c r="L12" s="30"/>
      <c r="M12" s="31"/>
      <c r="N12" s="32"/>
      <c r="O12" s="33" t="s">
        <v>21</v>
      </c>
    </row>
    <row r="13" spans="1:15" ht="15" customHeight="1">
      <c r="A13" s="402"/>
      <c r="B13" s="36" t="s">
        <v>22</v>
      </c>
      <c r="C13" s="37" t="s">
        <v>23</v>
      </c>
      <c r="D13" s="38" t="s">
        <v>24</v>
      </c>
      <c r="E13" s="39" t="s">
        <v>25</v>
      </c>
      <c r="F13" s="36" t="s">
        <v>22</v>
      </c>
      <c r="G13" s="37" t="s">
        <v>23</v>
      </c>
      <c r="H13" s="38" t="s">
        <v>24</v>
      </c>
      <c r="I13" s="39" t="s">
        <v>25</v>
      </c>
      <c r="J13" s="36" t="s">
        <v>22</v>
      </c>
      <c r="K13" s="37" t="s">
        <v>23</v>
      </c>
      <c r="L13" s="38" t="s">
        <v>24</v>
      </c>
      <c r="M13" s="39" t="s">
        <v>25</v>
      </c>
      <c r="N13" s="32"/>
      <c r="O13" s="40"/>
    </row>
    <row r="14" spans="1:15" ht="15" customHeight="1">
      <c r="A14" s="403" t="s">
        <v>31</v>
      </c>
      <c r="B14" s="603"/>
      <c r="C14" s="604"/>
      <c r="D14" s="605"/>
      <c r="E14" s="606"/>
      <c r="F14" s="607"/>
      <c r="G14" s="604"/>
      <c r="H14" s="605"/>
      <c r="I14" s="606"/>
      <c r="J14" s="1059">
        <v>3094</v>
      </c>
      <c r="K14" s="1059">
        <v>1668</v>
      </c>
      <c r="L14" s="1059">
        <v>16</v>
      </c>
      <c r="M14" s="1059">
        <v>4778</v>
      </c>
      <c r="N14" s="24"/>
      <c r="O14" s="24"/>
    </row>
    <row r="15" spans="1:15" ht="15" customHeight="1">
      <c r="A15" s="404" t="str">
        <f>"Born in "&amp;Cntry!$D$8</f>
        <v>Born in Belgium</v>
      </c>
      <c r="B15" s="608"/>
      <c r="C15" s="609"/>
      <c r="D15" s="610"/>
      <c r="E15" s="611"/>
      <c r="F15" s="612"/>
      <c r="G15" s="609"/>
      <c r="H15" s="610"/>
      <c r="I15" s="611"/>
      <c r="J15" s="1059">
        <v>2746</v>
      </c>
      <c r="K15" s="1059">
        <v>1492</v>
      </c>
      <c r="L15" s="1059">
        <v>13</v>
      </c>
      <c r="M15" s="1059">
        <v>4251</v>
      </c>
      <c r="N15" s="24"/>
      <c r="O15" s="24"/>
    </row>
    <row r="16" spans="1:15" ht="15" customHeight="1">
      <c r="A16" s="404" t="s">
        <v>47</v>
      </c>
      <c r="B16" s="48"/>
      <c r="C16" s="49"/>
      <c r="D16" s="50"/>
      <c r="E16" s="51"/>
      <c r="F16" s="52"/>
      <c r="G16" s="49"/>
      <c r="H16" s="50"/>
      <c r="I16" s="51"/>
      <c r="J16" s="1059">
        <f>SUM(J17:J19)</f>
        <v>328</v>
      </c>
      <c r="K16" s="1059">
        <f>SUM(K17:K19)</f>
        <v>165</v>
      </c>
      <c r="L16" s="1059">
        <f>SUM(L17:L19)</f>
        <v>1</v>
      </c>
      <c r="M16" s="1059">
        <f>SUM(M17:M19)</f>
        <v>494</v>
      </c>
      <c r="N16" s="24"/>
      <c r="O16" s="24"/>
    </row>
    <row r="17" spans="1:15" ht="15" customHeight="1">
      <c r="A17" s="405" t="str">
        <f>"- Permanent residents in "&amp;Cntry!$D$8</f>
        <v>- Permanent residents in Belgium</v>
      </c>
      <c r="B17" s="48"/>
      <c r="C17" s="49"/>
      <c r="D17" s="50"/>
      <c r="E17" s="51"/>
      <c r="F17" s="52"/>
      <c r="G17" s="49"/>
      <c r="H17" s="50"/>
      <c r="I17" s="51"/>
      <c r="J17" s="1059">
        <v>89</v>
      </c>
      <c r="K17" s="1059">
        <v>48</v>
      </c>
      <c r="L17" s="1059">
        <v>1</v>
      </c>
      <c r="M17" s="1059">
        <v>138</v>
      </c>
      <c r="N17" s="24"/>
      <c r="O17" s="24"/>
    </row>
    <row r="18" spans="1:15" ht="15" customHeight="1">
      <c r="A18" s="405" t="str">
        <f>"- Non-permanent residents in "&amp;Cntry!$D$8</f>
        <v>- Non-permanent residents in Belgium</v>
      </c>
      <c r="B18" s="48"/>
      <c r="C18" s="49"/>
      <c r="D18" s="50"/>
      <c r="E18" s="51"/>
      <c r="F18" s="52"/>
      <c r="G18" s="49"/>
      <c r="H18" s="50"/>
      <c r="I18" s="51"/>
      <c r="J18" s="1059">
        <v>25</v>
      </c>
      <c r="K18" s="1059">
        <v>18</v>
      </c>
      <c r="L18" s="1059">
        <v>0</v>
      </c>
      <c r="M18" s="1059">
        <v>43</v>
      </c>
      <c r="N18" s="24"/>
      <c r="O18" s="24"/>
    </row>
    <row r="19" spans="1:15" ht="15" customHeight="1">
      <c r="A19" s="406" t="s">
        <v>212</v>
      </c>
      <c r="B19" s="48"/>
      <c r="C19" s="49"/>
      <c r="D19" s="50"/>
      <c r="E19" s="51"/>
      <c r="F19" s="52"/>
      <c r="G19" s="49"/>
      <c r="H19" s="50"/>
      <c r="I19" s="51"/>
      <c r="J19" s="1059">
        <v>214</v>
      </c>
      <c r="K19" s="1059">
        <v>99</v>
      </c>
      <c r="L19" s="1059">
        <v>0</v>
      </c>
      <c r="M19" s="1059">
        <v>313</v>
      </c>
      <c r="N19" s="24"/>
      <c r="O19" s="24"/>
    </row>
    <row r="20" spans="1:15" ht="15" customHeight="1">
      <c r="A20" s="407" t="s">
        <v>213</v>
      </c>
      <c r="B20" s="613"/>
      <c r="C20" s="614"/>
      <c r="D20" s="615"/>
      <c r="E20" s="616"/>
      <c r="F20" s="617"/>
      <c r="G20" s="614"/>
      <c r="H20" s="615"/>
      <c r="I20" s="616"/>
      <c r="J20" s="1059">
        <v>20</v>
      </c>
      <c r="K20" s="1059">
        <v>11</v>
      </c>
      <c r="L20" s="1059">
        <v>2</v>
      </c>
      <c r="M20" s="1059">
        <v>33</v>
      </c>
      <c r="N20" s="24"/>
      <c r="O20" s="24"/>
    </row>
    <row r="21" spans="1:15" ht="15" customHeight="1">
      <c r="A21" s="664" t="s">
        <v>214</v>
      </c>
      <c r="B21" s="733"/>
      <c r="C21" s="734"/>
      <c r="D21" s="735"/>
      <c r="E21" s="736"/>
      <c r="F21" s="737"/>
      <c r="G21" s="734"/>
      <c r="H21" s="735"/>
      <c r="I21" s="736"/>
      <c r="J21" s="737"/>
      <c r="K21" s="734"/>
      <c r="L21" s="735"/>
      <c r="M21" s="736"/>
      <c r="N21" s="24"/>
      <c r="O21" s="24"/>
    </row>
    <row r="22" spans="1:15" ht="15" customHeight="1">
      <c r="A22" s="678" t="s">
        <v>685</v>
      </c>
      <c r="B22" s="738"/>
      <c r="C22" s="739"/>
      <c r="D22" s="740"/>
      <c r="E22" s="741"/>
      <c r="F22" s="742"/>
      <c r="G22" s="739"/>
      <c r="H22" s="740"/>
      <c r="I22" s="741"/>
      <c r="J22" s="742"/>
      <c r="K22" s="739"/>
      <c r="L22" s="740"/>
      <c r="M22" s="741"/>
      <c r="N22" s="24"/>
      <c r="O22" s="24"/>
    </row>
    <row r="23" spans="1:15" ht="15" customHeight="1">
      <c r="A23" s="665" t="s">
        <v>64</v>
      </c>
      <c r="B23" s="666"/>
      <c r="C23" s="667"/>
      <c r="D23" s="668"/>
      <c r="E23" s="669"/>
      <c r="F23" s="670"/>
      <c r="G23" s="667"/>
      <c r="H23" s="668"/>
      <c r="I23" s="669"/>
      <c r="J23" s="670"/>
      <c r="K23" s="667"/>
      <c r="L23" s="668"/>
      <c r="M23" s="669"/>
      <c r="N23" s="24"/>
      <c r="O23" s="24"/>
    </row>
    <row r="24" spans="1:15" ht="15" customHeight="1">
      <c r="A24" s="665" t="s">
        <v>65</v>
      </c>
      <c r="B24" s="666"/>
      <c r="C24" s="667"/>
      <c r="D24" s="668"/>
      <c r="E24" s="669"/>
      <c r="F24" s="670"/>
      <c r="G24" s="667"/>
      <c r="H24" s="668"/>
      <c r="I24" s="669"/>
      <c r="J24" s="670"/>
      <c r="K24" s="667"/>
      <c r="L24" s="668"/>
      <c r="M24" s="669"/>
      <c r="N24" s="24"/>
      <c r="O24" s="24"/>
    </row>
    <row r="25" spans="1:15" ht="15" customHeight="1">
      <c r="A25" s="665" t="s">
        <v>66</v>
      </c>
      <c r="B25" s="666"/>
      <c r="C25" s="667"/>
      <c r="D25" s="668"/>
      <c r="E25" s="669"/>
      <c r="F25" s="670"/>
      <c r="G25" s="667"/>
      <c r="H25" s="668"/>
      <c r="I25" s="669"/>
      <c r="J25" s="670"/>
      <c r="K25" s="667"/>
      <c r="L25" s="668"/>
      <c r="M25" s="669"/>
      <c r="N25" s="24"/>
      <c r="O25" s="24"/>
    </row>
    <row r="26" spans="1:15" ht="15" customHeight="1">
      <c r="A26" s="665" t="s">
        <v>67</v>
      </c>
      <c r="B26" s="666"/>
      <c r="C26" s="667"/>
      <c r="D26" s="668"/>
      <c r="E26" s="669"/>
      <c r="F26" s="670"/>
      <c r="G26" s="667"/>
      <c r="H26" s="668"/>
      <c r="I26" s="669"/>
      <c r="J26" s="670"/>
      <c r="K26" s="667"/>
      <c r="L26" s="668"/>
      <c r="M26" s="669"/>
      <c r="N26" s="24"/>
      <c r="O26" s="24"/>
    </row>
    <row r="27" spans="1:15" ht="15" customHeight="1">
      <c r="A27" s="665" t="s">
        <v>68</v>
      </c>
      <c r="B27" s="666"/>
      <c r="C27" s="667"/>
      <c r="D27" s="668"/>
      <c r="E27" s="669"/>
      <c r="F27" s="670"/>
      <c r="G27" s="667"/>
      <c r="H27" s="668"/>
      <c r="I27" s="669"/>
      <c r="J27" s="670"/>
      <c r="K27" s="667"/>
      <c r="L27" s="668"/>
      <c r="M27" s="669"/>
      <c r="N27" s="24"/>
      <c r="O27" s="24"/>
    </row>
    <row r="28" spans="1:15" ht="15" customHeight="1">
      <c r="A28" s="671" t="s">
        <v>665</v>
      </c>
      <c r="B28" s="666"/>
      <c r="C28" s="667"/>
      <c r="D28" s="668"/>
      <c r="E28" s="669"/>
      <c r="F28" s="670"/>
      <c r="G28" s="667"/>
      <c r="H28" s="668"/>
      <c r="I28" s="669"/>
      <c r="J28" s="670"/>
      <c r="K28" s="667"/>
      <c r="L28" s="668"/>
      <c r="M28" s="669"/>
      <c r="N28" s="24"/>
      <c r="O28" s="24"/>
    </row>
    <row r="29" spans="1:15" ht="15" customHeight="1">
      <c r="A29" s="671" t="s">
        <v>69</v>
      </c>
      <c r="B29" s="666"/>
      <c r="C29" s="667"/>
      <c r="D29" s="668"/>
      <c r="E29" s="669"/>
      <c r="F29" s="670"/>
      <c r="G29" s="667"/>
      <c r="H29" s="668"/>
      <c r="I29" s="669"/>
      <c r="J29" s="670"/>
      <c r="K29" s="667"/>
      <c r="L29" s="668"/>
      <c r="M29" s="669"/>
      <c r="N29" s="24"/>
      <c r="O29" s="24"/>
    </row>
    <row r="30" spans="1:15" ht="15" customHeight="1">
      <c r="A30" s="665" t="s">
        <v>70</v>
      </c>
      <c r="B30" s="666"/>
      <c r="C30" s="667"/>
      <c r="D30" s="668"/>
      <c r="E30" s="669"/>
      <c r="F30" s="670"/>
      <c r="G30" s="667"/>
      <c r="H30" s="668"/>
      <c r="I30" s="669"/>
      <c r="J30" s="670"/>
      <c r="K30" s="667"/>
      <c r="L30" s="668"/>
      <c r="M30" s="669"/>
      <c r="N30" s="24"/>
      <c r="O30" s="24"/>
    </row>
    <row r="31" spans="1:15" ht="15" customHeight="1">
      <c r="A31" s="665" t="s">
        <v>71</v>
      </c>
      <c r="B31" s="666"/>
      <c r="C31" s="667"/>
      <c r="D31" s="668"/>
      <c r="E31" s="669"/>
      <c r="F31" s="670"/>
      <c r="G31" s="667"/>
      <c r="H31" s="668"/>
      <c r="I31" s="669"/>
      <c r="J31" s="670"/>
      <c r="K31" s="667"/>
      <c r="L31" s="668"/>
      <c r="M31" s="669"/>
      <c r="N31" s="24"/>
      <c r="O31" s="24"/>
    </row>
    <row r="32" spans="1:15" ht="15" customHeight="1">
      <c r="A32" s="672" t="s">
        <v>72</v>
      </c>
      <c r="B32" s="673"/>
      <c r="C32" s="674"/>
      <c r="D32" s="675"/>
      <c r="E32" s="676"/>
      <c r="F32" s="677"/>
      <c r="G32" s="674"/>
      <c r="H32" s="675"/>
      <c r="I32" s="676"/>
      <c r="J32" s="677"/>
      <c r="K32" s="674"/>
      <c r="L32" s="675"/>
      <c r="M32" s="676"/>
      <c r="N32" s="24"/>
      <c r="O32" s="24"/>
    </row>
    <row r="33" spans="1:15" ht="15" customHeight="1">
      <c r="A33" s="409" t="s">
        <v>215</v>
      </c>
      <c r="B33" s="608"/>
      <c r="C33" s="609"/>
      <c r="D33" s="610"/>
      <c r="E33" s="611"/>
      <c r="F33" s="612"/>
      <c r="G33" s="609"/>
      <c r="H33" s="610"/>
      <c r="I33" s="611"/>
      <c r="J33" s="630"/>
      <c r="K33" s="630"/>
      <c r="L33" s="630"/>
      <c r="M33" s="630"/>
      <c r="N33" s="24"/>
      <c r="O33" s="24"/>
    </row>
    <row r="34" spans="1:15" ht="15" customHeight="1">
      <c r="A34" s="408" t="s">
        <v>74</v>
      </c>
      <c r="B34" s="48"/>
      <c r="C34" s="49"/>
      <c r="D34" s="50"/>
      <c r="E34" s="51"/>
      <c r="F34" s="52"/>
      <c r="G34" s="49"/>
      <c r="H34" s="50"/>
      <c r="I34" s="51"/>
      <c r="J34" s="630">
        <v>0</v>
      </c>
      <c r="K34" s="630">
        <v>1</v>
      </c>
      <c r="L34" s="630">
        <v>0</v>
      </c>
      <c r="M34" s="630">
        <v>1</v>
      </c>
      <c r="N34" s="24"/>
      <c r="O34" s="24"/>
    </row>
    <row r="35" spans="1:15" ht="15" customHeight="1">
      <c r="A35" s="408" t="s">
        <v>75</v>
      </c>
      <c r="B35" s="48"/>
      <c r="C35" s="49"/>
      <c r="D35" s="50"/>
      <c r="E35" s="51"/>
      <c r="F35" s="52"/>
      <c r="G35" s="49"/>
      <c r="H35" s="50"/>
      <c r="I35" s="51"/>
      <c r="J35" s="630">
        <v>2</v>
      </c>
      <c r="K35" s="630">
        <v>1</v>
      </c>
      <c r="L35" s="630">
        <v>0</v>
      </c>
      <c r="M35" s="630">
        <v>3</v>
      </c>
      <c r="N35" s="24"/>
      <c r="O35" s="24"/>
    </row>
    <row r="36" spans="1:15" ht="15" customHeight="1">
      <c r="A36" s="408" t="s">
        <v>76</v>
      </c>
      <c r="B36" s="48"/>
      <c r="C36" s="49"/>
      <c r="D36" s="50"/>
      <c r="E36" s="51"/>
      <c r="F36" s="52"/>
      <c r="G36" s="49"/>
      <c r="H36" s="50"/>
      <c r="I36" s="51"/>
      <c r="J36" s="630"/>
      <c r="K36" s="630"/>
      <c r="L36" s="630"/>
      <c r="M36" s="630"/>
      <c r="N36" s="24"/>
      <c r="O36" s="24"/>
    </row>
    <row r="37" spans="1:15" ht="15" customHeight="1">
      <c r="A37" s="408" t="s">
        <v>77</v>
      </c>
      <c r="B37" s="48"/>
      <c r="C37" s="49"/>
      <c r="D37" s="50"/>
      <c r="E37" s="51"/>
      <c r="F37" s="52"/>
      <c r="G37" s="49"/>
      <c r="H37" s="50"/>
      <c r="I37" s="51"/>
      <c r="J37" s="630">
        <v>2746</v>
      </c>
      <c r="K37" s="630">
        <v>1492</v>
      </c>
      <c r="L37" s="630">
        <v>13</v>
      </c>
      <c r="M37" s="630">
        <v>4251</v>
      </c>
      <c r="N37" s="24"/>
      <c r="O37" s="24"/>
    </row>
    <row r="38" spans="1:15" ht="15" customHeight="1">
      <c r="A38" s="408" t="s">
        <v>78</v>
      </c>
      <c r="B38" s="48"/>
      <c r="C38" s="49"/>
      <c r="D38" s="50"/>
      <c r="E38" s="51"/>
      <c r="F38" s="52"/>
      <c r="G38" s="49"/>
      <c r="H38" s="50"/>
      <c r="I38" s="51"/>
      <c r="J38" s="630">
        <v>1</v>
      </c>
      <c r="K38" s="630">
        <v>2</v>
      </c>
      <c r="L38" s="630">
        <v>0</v>
      </c>
      <c r="M38" s="630">
        <v>3</v>
      </c>
      <c r="N38" s="24"/>
      <c r="O38" s="24"/>
    </row>
    <row r="39" spans="1:15" ht="15" customHeight="1">
      <c r="A39" s="408" t="s">
        <v>79</v>
      </c>
      <c r="B39" s="48"/>
      <c r="C39" s="49"/>
      <c r="D39" s="50"/>
      <c r="E39" s="51"/>
      <c r="F39" s="52"/>
      <c r="G39" s="49"/>
      <c r="H39" s="50"/>
      <c r="I39" s="51"/>
      <c r="J39" s="630">
        <v>3</v>
      </c>
      <c r="K39" s="630">
        <v>4</v>
      </c>
      <c r="L39" s="630">
        <v>0</v>
      </c>
      <c r="M39" s="630">
        <v>7</v>
      </c>
      <c r="N39" s="24"/>
      <c r="O39" s="24"/>
    </row>
    <row r="40" spans="1:15" ht="15" customHeight="1">
      <c r="A40" s="408" t="s">
        <v>80</v>
      </c>
      <c r="B40" s="48"/>
      <c r="C40" s="49"/>
      <c r="D40" s="50"/>
      <c r="E40" s="51"/>
      <c r="F40" s="52"/>
      <c r="G40" s="49"/>
      <c r="H40" s="50"/>
      <c r="I40" s="51"/>
      <c r="J40" s="630">
        <v>15</v>
      </c>
      <c r="K40" s="630">
        <v>5</v>
      </c>
      <c r="L40" s="630">
        <v>0</v>
      </c>
      <c r="M40" s="630">
        <v>20</v>
      </c>
      <c r="N40" s="24"/>
      <c r="O40" s="24"/>
    </row>
    <row r="41" spans="1:15" ht="15" customHeight="1">
      <c r="A41" s="408" t="s">
        <v>81</v>
      </c>
      <c r="B41" s="48"/>
      <c r="C41" s="49"/>
      <c r="D41" s="50"/>
      <c r="E41" s="51"/>
      <c r="F41" s="52"/>
      <c r="G41" s="49"/>
      <c r="H41" s="50"/>
      <c r="I41" s="51"/>
      <c r="J41" s="630">
        <v>2</v>
      </c>
      <c r="K41" s="630">
        <v>0</v>
      </c>
      <c r="L41" s="630">
        <v>0</v>
      </c>
      <c r="M41" s="630">
        <v>2</v>
      </c>
      <c r="N41" s="24"/>
      <c r="O41" s="24"/>
    </row>
    <row r="42" spans="1:15" ht="15" customHeight="1">
      <c r="A42" s="408" t="s">
        <v>82</v>
      </c>
      <c r="B42" s="48"/>
      <c r="C42" s="49"/>
      <c r="D42" s="50"/>
      <c r="E42" s="51"/>
      <c r="F42" s="52"/>
      <c r="G42" s="49"/>
      <c r="H42" s="50"/>
      <c r="I42" s="51"/>
      <c r="J42" s="630"/>
      <c r="K42" s="630"/>
      <c r="L42" s="630"/>
      <c r="M42" s="630"/>
      <c r="N42" s="24"/>
      <c r="O42" s="24"/>
    </row>
    <row r="43" spans="1:15" ht="15" customHeight="1">
      <c r="A43" s="408" t="s">
        <v>83</v>
      </c>
      <c r="B43" s="48"/>
      <c r="C43" s="49"/>
      <c r="D43" s="50"/>
      <c r="E43" s="51"/>
      <c r="F43" s="52"/>
      <c r="G43" s="49"/>
      <c r="H43" s="50"/>
      <c r="I43" s="51"/>
      <c r="J43" s="630">
        <v>0</v>
      </c>
      <c r="K43" s="630">
        <v>1</v>
      </c>
      <c r="L43" s="630">
        <v>0</v>
      </c>
      <c r="M43" s="630">
        <v>1</v>
      </c>
      <c r="N43" s="24"/>
      <c r="O43" s="24"/>
    </row>
    <row r="44" spans="1:15" ht="15" customHeight="1">
      <c r="A44" s="408" t="s">
        <v>84</v>
      </c>
      <c r="B44" s="48"/>
      <c r="C44" s="49"/>
      <c r="D44" s="50"/>
      <c r="E44" s="51"/>
      <c r="F44" s="52"/>
      <c r="G44" s="49"/>
      <c r="H44" s="50"/>
      <c r="I44" s="51"/>
      <c r="J44" s="630">
        <v>2</v>
      </c>
      <c r="K44" s="630">
        <v>0</v>
      </c>
      <c r="L44" s="630">
        <v>0</v>
      </c>
      <c r="M44" s="630">
        <v>2</v>
      </c>
      <c r="N44" s="24"/>
      <c r="O44" s="24"/>
    </row>
    <row r="45" spans="1:15" ht="15" customHeight="1">
      <c r="A45" s="408" t="s">
        <v>85</v>
      </c>
      <c r="B45" s="48"/>
      <c r="C45" s="49"/>
      <c r="D45" s="50"/>
      <c r="E45" s="51"/>
      <c r="F45" s="52"/>
      <c r="G45" s="49"/>
      <c r="H45" s="50"/>
      <c r="I45" s="51"/>
      <c r="J45" s="630"/>
      <c r="K45" s="630"/>
      <c r="L45" s="630"/>
      <c r="M45" s="630"/>
      <c r="N45" s="24"/>
      <c r="O45" s="24"/>
    </row>
    <row r="46" spans="1:15" ht="15" customHeight="1">
      <c r="A46" s="408" t="s">
        <v>86</v>
      </c>
      <c r="B46" s="48"/>
      <c r="C46" s="49"/>
      <c r="D46" s="50"/>
      <c r="E46" s="51"/>
      <c r="F46" s="52"/>
      <c r="G46" s="49"/>
      <c r="H46" s="50"/>
      <c r="I46" s="51"/>
      <c r="J46" s="630">
        <v>0</v>
      </c>
      <c r="K46" s="630">
        <v>1</v>
      </c>
      <c r="L46" s="630">
        <v>0</v>
      </c>
      <c r="M46" s="630">
        <v>1</v>
      </c>
      <c r="N46" s="24"/>
      <c r="O46" s="24"/>
    </row>
    <row r="47" spans="1:15" ht="15" customHeight="1">
      <c r="A47" s="408" t="s">
        <v>87</v>
      </c>
      <c r="B47" s="48"/>
      <c r="C47" s="49"/>
      <c r="D47" s="50"/>
      <c r="E47" s="51"/>
      <c r="F47" s="52"/>
      <c r="G47" s="49"/>
      <c r="H47" s="50"/>
      <c r="I47" s="51"/>
      <c r="J47" s="630"/>
      <c r="K47" s="630"/>
      <c r="L47" s="630"/>
      <c r="M47" s="630"/>
      <c r="N47" s="24"/>
      <c r="O47" s="24"/>
    </row>
    <row r="48" spans="1:15" ht="15" customHeight="1">
      <c r="A48" s="408" t="s">
        <v>88</v>
      </c>
      <c r="B48" s="48"/>
      <c r="C48" s="49"/>
      <c r="D48" s="50"/>
      <c r="E48" s="51"/>
      <c r="F48" s="52"/>
      <c r="G48" s="49"/>
      <c r="H48" s="50"/>
      <c r="I48" s="51"/>
      <c r="J48" s="630">
        <v>25</v>
      </c>
      <c r="K48" s="630">
        <v>13</v>
      </c>
      <c r="L48" s="630">
        <v>1</v>
      </c>
      <c r="M48" s="630">
        <v>39</v>
      </c>
      <c r="N48" s="24"/>
      <c r="O48" s="24"/>
    </row>
    <row r="49" spans="1:15" ht="15" customHeight="1">
      <c r="A49" s="408" t="s">
        <v>89</v>
      </c>
      <c r="B49" s="48"/>
      <c r="C49" s="49"/>
      <c r="D49" s="50"/>
      <c r="E49" s="51"/>
      <c r="F49" s="52"/>
      <c r="G49" s="49"/>
      <c r="H49" s="50"/>
      <c r="I49" s="51"/>
      <c r="J49" s="630">
        <v>37</v>
      </c>
      <c r="K49" s="630">
        <v>16</v>
      </c>
      <c r="L49" s="630">
        <v>0</v>
      </c>
      <c r="M49" s="630">
        <v>53</v>
      </c>
      <c r="N49" s="24"/>
      <c r="O49" s="24"/>
    </row>
    <row r="50" spans="1:15" ht="15" customHeight="1">
      <c r="A50" s="408" t="s">
        <v>90</v>
      </c>
      <c r="B50" s="48"/>
      <c r="C50" s="49"/>
      <c r="D50" s="50"/>
      <c r="E50" s="51"/>
      <c r="F50" s="52"/>
      <c r="G50" s="49"/>
      <c r="H50" s="50"/>
      <c r="I50" s="51"/>
      <c r="J50" s="630">
        <v>5</v>
      </c>
      <c r="K50" s="630">
        <v>2</v>
      </c>
      <c r="L50" s="630">
        <v>0</v>
      </c>
      <c r="M50" s="630">
        <v>7</v>
      </c>
      <c r="N50" s="24"/>
      <c r="O50" s="24"/>
    </row>
    <row r="51" spans="1:15" ht="15" customHeight="1">
      <c r="A51" s="408" t="s">
        <v>91</v>
      </c>
      <c r="B51" s="48"/>
      <c r="C51" s="49"/>
      <c r="D51" s="50"/>
      <c r="E51" s="51"/>
      <c r="F51" s="52"/>
      <c r="G51" s="49"/>
      <c r="H51" s="50"/>
      <c r="I51" s="51"/>
      <c r="J51" s="630">
        <v>3</v>
      </c>
      <c r="K51" s="630">
        <v>3</v>
      </c>
      <c r="L51" s="630">
        <v>0</v>
      </c>
      <c r="M51" s="630">
        <v>6</v>
      </c>
      <c r="N51" s="24"/>
      <c r="O51" s="24"/>
    </row>
    <row r="52" spans="1:15" ht="15" customHeight="1">
      <c r="A52" s="408" t="s">
        <v>92</v>
      </c>
      <c r="B52" s="48"/>
      <c r="C52" s="49"/>
      <c r="D52" s="50"/>
      <c r="E52" s="51"/>
      <c r="F52" s="52"/>
      <c r="G52" s="49"/>
      <c r="H52" s="50"/>
      <c r="I52" s="51"/>
      <c r="J52" s="630"/>
      <c r="K52" s="630"/>
      <c r="L52" s="630"/>
      <c r="M52" s="630"/>
      <c r="N52" s="24"/>
      <c r="O52" s="24"/>
    </row>
    <row r="53" spans="1:15" ht="15" customHeight="1">
      <c r="A53" s="408" t="s">
        <v>93</v>
      </c>
      <c r="B53" s="48"/>
      <c r="C53" s="49"/>
      <c r="D53" s="50"/>
      <c r="E53" s="51"/>
      <c r="F53" s="52"/>
      <c r="G53" s="49"/>
      <c r="H53" s="50"/>
      <c r="I53" s="51"/>
      <c r="J53" s="630">
        <v>4</v>
      </c>
      <c r="K53" s="630">
        <v>3</v>
      </c>
      <c r="L53" s="630">
        <v>0</v>
      </c>
      <c r="M53" s="630">
        <v>7</v>
      </c>
      <c r="N53" s="24"/>
      <c r="O53" s="24"/>
    </row>
    <row r="54" spans="1:15" ht="15" customHeight="1">
      <c r="A54" s="408" t="s">
        <v>94</v>
      </c>
      <c r="B54" s="48"/>
      <c r="C54" s="49"/>
      <c r="D54" s="50"/>
      <c r="E54" s="51"/>
      <c r="F54" s="52"/>
      <c r="G54" s="49"/>
      <c r="H54" s="50"/>
      <c r="I54" s="51"/>
      <c r="J54" s="630">
        <v>1</v>
      </c>
      <c r="K54" s="630">
        <v>1</v>
      </c>
      <c r="L54" s="630">
        <v>0</v>
      </c>
      <c r="M54" s="630">
        <v>2</v>
      </c>
      <c r="N54" s="24"/>
      <c r="O54" s="24"/>
    </row>
    <row r="55" spans="1:15" ht="15" customHeight="1">
      <c r="A55" s="408" t="s">
        <v>95</v>
      </c>
      <c r="B55" s="48"/>
      <c r="C55" s="49"/>
      <c r="D55" s="50"/>
      <c r="E55" s="51"/>
      <c r="F55" s="52"/>
      <c r="G55" s="49"/>
      <c r="H55" s="50"/>
      <c r="I55" s="51"/>
      <c r="J55" s="630">
        <v>14</v>
      </c>
      <c r="K55" s="630">
        <v>7</v>
      </c>
      <c r="L55" s="630">
        <v>0</v>
      </c>
      <c r="M55" s="630">
        <v>21</v>
      </c>
      <c r="N55" s="24"/>
      <c r="O55" s="24"/>
    </row>
    <row r="56" spans="1:15" ht="15" customHeight="1">
      <c r="A56" s="408" t="s">
        <v>96</v>
      </c>
      <c r="B56" s="48"/>
      <c r="C56" s="49"/>
      <c r="D56" s="50"/>
      <c r="E56" s="51"/>
      <c r="F56" s="52"/>
      <c r="G56" s="49"/>
      <c r="H56" s="50"/>
      <c r="I56" s="51"/>
      <c r="J56" s="630"/>
      <c r="K56" s="630"/>
      <c r="L56" s="630"/>
      <c r="M56" s="630"/>
      <c r="N56" s="24"/>
      <c r="O56" s="24"/>
    </row>
    <row r="57" spans="1:15" ht="15" customHeight="1">
      <c r="A57" s="408" t="s">
        <v>97</v>
      </c>
      <c r="B57" s="48"/>
      <c r="C57" s="49"/>
      <c r="D57" s="50"/>
      <c r="E57" s="51"/>
      <c r="F57" s="52"/>
      <c r="G57" s="49"/>
      <c r="H57" s="50"/>
      <c r="I57" s="51"/>
      <c r="J57" s="630"/>
      <c r="K57" s="630"/>
      <c r="L57" s="630"/>
      <c r="M57" s="630"/>
      <c r="N57" s="24"/>
      <c r="O57" s="24"/>
    </row>
    <row r="58" spans="1:15" ht="15" customHeight="1">
      <c r="A58" s="408" t="s">
        <v>98</v>
      </c>
      <c r="B58" s="48"/>
      <c r="C58" s="49"/>
      <c r="D58" s="50"/>
      <c r="E58" s="51"/>
      <c r="F58" s="52"/>
      <c r="G58" s="49"/>
      <c r="H58" s="50"/>
      <c r="I58" s="51"/>
      <c r="J58" s="630"/>
      <c r="K58" s="630"/>
      <c r="L58" s="630"/>
      <c r="M58" s="630"/>
      <c r="N58" s="24"/>
      <c r="O58" s="24"/>
    </row>
    <row r="59" spans="1:15" ht="15" customHeight="1">
      <c r="A59" s="408" t="s">
        <v>99</v>
      </c>
      <c r="B59" s="48"/>
      <c r="C59" s="49"/>
      <c r="D59" s="50"/>
      <c r="E59" s="51"/>
      <c r="F59" s="52"/>
      <c r="G59" s="49"/>
      <c r="H59" s="50"/>
      <c r="I59" s="51"/>
      <c r="J59" s="630"/>
      <c r="K59" s="630"/>
      <c r="L59" s="630"/>
      <c r="M59" s="630"/>
      <c r="N59" s="24"/>
      <c r="O59" s="24"/>
    </row>
    <row r="60" spans="1:15" ht="15" customHeight="1">
      <c r="A60" s="408" t="s">
        <v>100</v>
      </c>
      <c r="B60" s="48"/>
      <c r="C60" s="49"/>
      <c r="D60" s="50"/>
      <c r="E60" s="51"/>
      <c r="F60" s="52"/>
      <c r="G60" s="49"/>
      <c r="H60" s="50"/>
      <c r="I60" s="51"/>
      <c r="J60" s="630">
        <v>7</v>
      </c>
      <c r="K60" s="630">
        <v>5</v>
      </c>
      <c r="L60" s="630">
        <v>0</v>
      </c>
      <c r="M60" s="630">
        <v>12</v>
      </c>
      <c r="N60" s="24"/>
      <c r="O60" s="24"/>
    </row>
    <row r="61" spans="1:15" ht="15" customHeight="1">
      <c r="A61" s="408" t="s">
        <v>101</v>
      </c>
      <c r="B61" s="48"/>
      <c r="C61" s="49"/>
      <c r="D61" s="50"/>
      <c r="E61" s="51"/>
      <c r="F61" s="52"/>
      <c r="G61" s="49"/>
      <c r="H61" s="50"/>
      <c r="I61" s="51"/>
      <c r="J61" s="630"/>
      <c r="K61" s="630"/>
      <c r="L61" s="630"/>
      <c r="M61" s="630"/>
      <c r="N61" s="24"/>
      <c r="O61" s="24"/>
    </row>
    <row r="62" spans="1:15" ht="15" customHeight="1">
      <c r="A62" s="408" t="s">
        <v>102</v>
      </c>
      <c r="B62" s="48"/>
      <c r="C62" s="49"/>
      <c r="D62" s="50"/>
      <c r="E62" s="51"/>
      <c r="F62" s="52"/>
      <c r="G62" s="49"/>
      <c r="H62" s="50"/>
      <c r="I62" s="51"/>
      <c r="J62" s="630"/>
      <c r="K62" s="630"/>
      <c r="L62" s="630"/>
      <c r="M62" s="630"/>
      <c r="N62" s="24"/>
      <c r="O62" s="24"/>
    </row>
    <row r="63" spans="1:15" ht="15" customHeight="1">
      <c r="A63" s="408" t="s">
        <v>103</v>
      </c>
      <c r="B63" s="48"/>
      <c r="C63" s="49"/>
      <c r="D63" s="50"/>
      <c r="E63" s="51"/>
      <c r="F63" s="52"/>
      <c r="G63" s="49"/>
      <c r="H63" s="50"/>
      <c r="I63" s="51"/>
      <c r="J63" s="630"/>
      <c r="K63" s="630"/>
      <c r="L63" s="630"/>
      <c r="M63" s="630"/>
      <c r="N63" s="24"/>
      <c r="O63" s="24"/>
    </row>
    <row r="64" spans="1:15" ht="15" customHeight="1">
      <c r="A64" s="408" t="s">
        <v>104</v>
      </c>
      <c r="B64" s="48"/>
      <c r="C64" s="49"/>
      <c r="D64" s="50"/>
      <c r="E64" s="51"/>
      <c r="F64" s="52"/>
      <c r="G64" s="49"/>
      <c r="H64" s="50"/>
      <c r="I64" s="51"/>
      <c r="J64" s="630">
        <v>26</v>
      </c>
      <c r="K64" s="630">
        <v>8</v>
      </c>
      <c r="L64" s="630">
        <v>0</v>
      </c>
      <c r="M64" s="630">
        <v>34</v>
      </c>
      <c r="N64" s="24"/>
      <c r="O64" s="24"/>
    </row>
    <row r="65" spans="1:15" ht="15" customHeight="1">
      <c r="A65" s="408" t="s">
        <v>216</v>
      </c>
      <c r="B65" s="48"/>
      <c r="C65" s="49"/>
      <c r="D65" s="50"/>
      <c r="E65" s="51"/>
      <c r="F65" s="52"/>
      <c r="G65" s="49"/>
      <c r="H65" s="50"/>
      <c r="I65" s="51"/>
      <c r="J65" s="630"/>
      <c r="K65" s="630"/>
      <c r="L65" s="630"/>
      <c r="M65" s="630"/>
      <c r="N65" s="24"/>
      <c r="O65" s="24"/>
    </row>
    <row r="66" spans="1:15" ht="15" customHeight="1">
      <c r="A66" s="408" t="s">
        <v>105</v>
      </c>
      <c r="B66" s="48"/>
      <c r="C66" s="49"/>
      <c r="D66" s="50"/>
      <c r="E66" s="51"/>
      <c r="F66" s="52"/>
      <c r="G66" s="49"/>
      <c r="H66" s="50"/>
      <c r="I66" s="51"/>
      <c r="J66" s="630"/>
      <c r="K66" s="630"/>
      <c r="L66" s="630"/>
      <c r="M66" s="630"/>
      <c r="N66" s="24"/>
      <c r="O66" s="24"/>
    </row>
    <row r="67" spans="1:15" ht="15" customHeight="1">
      <c r="A67" s="408" t="s">
        <v>106</v>
      </c>
      <c r="B67" s="48"/>
      <c r="C67" s="49"/>
      <c r="D67" s="50"/>
      <c r="E67" s="51"/>
      <c r="F67" s="52"/>
      <c r="G67" s="49"/>
      <c r="H67" s="50"/>
      <c r="I67" s="51"/>
      <c r="J67" s="630">
        <v>0</v>
      </c>
      <c r="K67" s="630">
        <v>5</v>
      </c>
      <c r="L67" s="630">
        <v>0</v>
      </c>
      <c r="M67" s="630">
        <v>5</v>
      </c>
      <c r="N67" s="24"/>
      <c r="O67" s="24"/>
    </row>
    <row r="68" spans="1:15" ht="15" customHeight="1">
      <c r="A68" s="408" t="s">
        <v>107</v>
      </c>
      <c r="B68" s="48"/>
      <c r="C68" s="49"/>
      <c r="D68" s="50"/>
      <c r="E68" s="51"/>
      <c r="F68" s="52"/>
      <c r="G68" s="49"/>
      <c r="H68" s="50"/>
      <c r="I68" s="51"/>
      <c r="J68" s="630">
        <v>0</v>
      </c>
      <c r="K68" s="630">
        <v>3</v>
      </c>
      <c r="L68" s="630">
        <v>0</v>
      </c>
      <c r="M68" s="630">
        <v>3</v>
      </c>
      <c r="N68" s="24"/>
      <c r="O68" s="24"/>
    </row>
    <row r="69" spans="1:15" ht="15" customHeight="1">
      <c r="A69" s="408" t="s">
        <v>108</v>
      </c>
      <c r="B69" s="48"/>
      <c r="C69" s="49"/>
      <c r="D69" s="50"/>
      <c r="E69" s="51"/>
      <c r="F69" s="52"/>
      <c r="G69" s="49"/>
      <c r="H69" s="50"/>
      <c r="I69" s="51"/>
      <c r="J69" s="630">
        <v>6</v>
      </c>
      <c r="K69" s="630">
        <v>7</v>
      </c>
      <c r="L69" s="630">
        <v>0</v>
      </c>
      <c r="M69" s="630">
        <v>13</v>
      </c>
      <c r="N69" s="24"/>
      <c r="O69" s="24"/>
    </row>
    <row r="70" spans="1:15" ht="15" customHeight="1">
      <c r="A70" s="408" t="s">
        <v>12</v>
      </c>
      <c r="B70" s="48"/>
      <c r="C70" s="49"/>
      <c r="D70" s="50"/>
      <c r="E70" s="51"/>
      <c r="F70" s="52"/>
      <c r="G70" s="49"/>
      <c r="H70" s="50"/>
      <c r="I70" s="51"/>
      <c r="J70" s="630">
        <v>5</v>
      </c>
      <c r="K70" s="630">
        <v>2</v>
      </c>
      <c r="L70" s="630">
        <v>0</v>
      </c>
      <c r="M70" s="630">
        <v>7</v>
      </c>
      <c r="N70" s="24"/>
      <c r="O70" s="24"/>
    </row>
    <row r="71" spans="1:15" ht="15" customHeight="1">
      <c r="A71" s="408" t="s">
        <v>217</v>
      </c>
      <c r="B71" s="48"/>
      <c r="C71" s="49"/>
      <c r="D71" s="50"/>
      <c r="E71" s="51"/>
      <c r="F71" s="52"/>
      <c r="G71" s="49"/>
      <c r="H71" s="50"/>
      <c r="I71" s="51"/>
      <c r="J71" s="630">
        <v>3</v>
      </c>
      <c r="K71" s="630">
        <v>0</v>
      </c>
      <c r="L71" s="630">
        <v>0</v>
      </c>
      <c r="M71" s="630">
        <v>3</v>
      </c>
      <c r="N71" s="24"/>
      <c r="O71" s="24"/>
    </row>
    <row r="72" spans="1:15" ht="15" customHeight="1">
      <c r="A72" s="408" t="s">
        <v>109</v>
      </c>
      <c r="B72" s="48"/>
      <c r="C72" s="49"/>
      <c r="D72" s="50"/>
      <c r="E72" s="51"/>
      <c r="F72" s="52"/>
      <c r="G72" s="49"/>
      <c r="H72" s="50"/>
      <c r="I72" s="51"/>
      <c r="J72" s="630"/>
      <c r="K72" s="630"/>
      <c r="L72" s="630"/>
      <c r="M72" s="630"/>
      <c r="N72" s="24"/>
      <c r="O72" s="24"/>
    </row>
    <row r="73" spans="1:15" ht="15" customHeight="1">
      <c r="A73" s="408" t="s">
        <v>110</v>
      </c>
      <c r="B73" s="48"/>
      <c r="C73" s="49"/>
      <c r="D73" s="50"/>
      <c r="E73" s="51"/>
      <c r="F73" s="52"/>
      <c r="G73" s="49"/>
      <c r="H73" s="50"/>
      <c r="I73" s="51"/>
      <c r="J73" s="630">
        <v>5</v>
      </c>
      <c r="K73" s="630">
        <v>5</v>
      </c>
      <c r="L73" s="630">
        <v>0</v>
      </c>
      <c r="M73" s="630">
        <v>10</v>
      </c>
      <c r="N73" s="24"/>
      <c r="O73" s="24"/>
    </row>
    <row r="74" spans="1:15" ht="15" customHeight="1">
      <c r="A74" s="408" t="s">
        <v>111</v>
      </c>
      <c r="B74" s="48"/>
      <c r="C74" s="49"/>
      <c r="D74" s="50"/>
      <c r="E74" s="51"/>
      <c r="F74" s="52"/>
      <c r="G74" s="49"/>
      <c r="H74" s="50"/>
      <c r="I74" s="51"/>
      <c r="J74" s="630">
        <v>1</v>
      </c>
      <c r="K74" s="630">
        <v>0</v>
      </c>
      <c r="L74" s="630">
        <v>0</v>
      </c>
      <c r="M74" s="630">
        <v>1</v>
      </c>
      <c r="N74" s="24"/>
      <c r="O74" s="24"/>
    </row>
    <row r="75" spans="1:15" ht="15" customHeight="1">
      <c r="A75" s="408" t="s">
        <v>112</v>
      </c>
      <c r="B75" s="48"/>
      <c r="C75" s="49"/>
      <c r="D75" s="50"/>
      <c r="E75" s="51"/>
      <c r="F75" s="52"/>
      <c r="G75" s="49"/>
      <c r="H75" s="50"/>
      <c r="I75" s="51"/>
      <c r="J75" s="630">
        <v>2</v>
      </c>
      <c r="K75" s="630">
        <v>3</v>
      </c>
      <c r="L75" s="630">
        <v>0</v>
      </c>
      <c r="M75" s="630">
        <v>5</v>
      </c>
      <c r="N75" s="24"/>
      <c r="O75" s="24"/>
    </row>
    <row r="76" spans="1:15" ht="15" customHeight="1">
      <c r="A76" s="408" t="s">
        <v>113</v>
      </c>
      <c r="B76" s="48"/>
      <c r="C76" s="49"/>
      <c r="D76" s="50"/>
      <c r="E76" s="51"/>
      <c r="F76" s="52"/>
      <c r="G76" s="49"/>
      <c r="H76" s="50"/>
      <c r="I76" s="51"/>
      <c r="J76" s="630"/>
      <c r="K76" s="630"/>
      <c r="L76" s="630"/>
      <c r="M76" s="630"/>
      <c r="N76" s="24"/>
      <c r="O76" s="24"/>
    </row>
    <row r="77" spans="1:15" ht="15" customHeight="1">
      <c r="A77" s="408" t="s">
        <v>114</v>
      </c>
      <c r="B77" s="48"/>
      <c r="C77" s="49"/>
      <c r="D77" s="50"/>
      <c r="E77" s="51"/>
      <c r="F77" s="52"/>
      <c r="G77" s="49"/>
      <c r="H77" s="50"/>
      <c r="I77" s="51"/>
      <c r="J77" s="630"/>
      <c r="K77" s="630"/>
      <c r="L77" s="630"/>
      <c r="M77" s="630"/>
      <c r="N77" s="24"/>
      <c r="O77" s="24"/>
    </row>
    <row r="78" spans="1:15" ht="15" customHeight="1">
      <c r="A78" s="408" t="s">
        <v>115</v>
      </c>
      <c r="B78" s="48"/>
      <c r="C78" s="49"/>
      <c r="D78" s="50"/>
      <c r="E78" s="51"/>
      <c r="F78" s="52"/>
      <c r="G78" s="49"/>
      <c r="H78" s="50"/>
      <c r="I78" s="51"/>
      <c r="J78" s="630">
        <v>3</v>
      </c>
      <c r="K78" s="630">
        <v>0</v>
      </c>
      <c r="L78" s="630">
        <v>0</v>
      </c>
      <c r="M78" s="630">
        <v>3</v>
      </c>
      <c r="N78" s="24"/>
      <c r="O78" s="24"/>
    </row>
    <row r="79" spans="1:15" ht="15" customHeight="1">
      <c r="A79" s="408" t="s">
        <v>116</v>
      </c>
      <c r="B79" s="48"/>
      <c r="C79" s="49"/>
      <c r="D79" s="50"/>
      <c r="E79" s="51"/>
      <c r="F79" s="52"/>
      <c r="G79" s="49"/>
      <c r="H79" s="50"/>
      <c r="I79" s="51"/>
      <c r="J79" s="630">
        <v>2</v>
      </c>
      <c r="K79" s="630">
        <v>6</v>
      </c>
      <c r="L79" s="630">
        <v>0</v>
      </c>
      <c r="M79" s="630">
        <v>8</v>
      </c>
      <c r="N79" s="24"/>
      <c r="O79" s="24"/>
    </row>
    <row r="80" spans="1:15" ht="15" customHeight="1">
      <c r="A80" s="408" t="s">
        <v>117</v>
      </c>
      <c r="B80" s="618"/>
      <c r="C80" s="619"/>
      <c r="D80" s="620"/>
      <c r="E80" s="621"/>
      <c r="F80" s="622"/>
      <c r="G80" s="619"/>
      <c r="H80" s="620"/>
      <c r="I80" s="621"/>
      <c r="J80" s="630">
        <v>6</v>
      </c>
      <c r="K80" s="630">
        <v>4</v>
      </c>
      <c r="L80" s="630">
        <v>0</v>
      </c>
      <c r="M80" s="630">
        <v>10</v>
      </c>
      <c r="N80" s="24"/>
      <c r="O80" s="24"/>
    </row>
    <row r="81" spans="1:15" ht="15" customHeight="1">
      <c r="A81" s="408" t="s">
        <v>364</v>
      </c>
      <c r="B81" s="618"/>
      <c r="C81" s="619"/>
      <c r="D81" s="620"/>
      <c r="E81" s="621"/>
      <c r="F81" s="622"/>
      <c r="G81" s="619"/>
      <c r="H81" s="620"/>
      <c r="I81" s="621"/>
      <c r="J81" s="630">
        <v>1</v>
      </c>
      <c r="K81" s="630">
        <v>3</v>
      </c>
      <c r="L81" s="630">
        <v>0</v>
      </c>
      <c r="M81" s="630">
        <v>4</v>
      </c>
      <c r="N81" s="24"/>
      <c r="O81" s="24"/>
    </row>
    <row r="82" spans="1:15" ht="15" customHeight="1">
      <c r="A82" s="408" t="s">
        <v>408</v>
      </c>
      <c r="B82" s="618"/>
      <c r="C82" s="619"/>
      <c r="D82" s="620"/>
      <c r="E82" s="621"/>
      <c r="F82" s="622"/>
      <c r="G82" s="619"/>
      <c r="H82" s="620"/>
      <c r="I82" s="621"/>
      <c r="J82" s="630">
        <v>2</v>
      </c>
      <c r="K82" s="630">
        <v>2</v>
      </c>
      <c r="L82" s="630">
        <v>0</v>
      </c>
      <c r="M82" s="630">
        <v>4</v>
      </c>
      <c r="N82" s="24"/>
      <c r="O82" s="24"/>
    </row>
    <row r="83" spans="1:15" ht="15" customHeight="1">
      <c r="A83" s="408" t="s">
        <v>360</v>
      </c>
      <c r="B83" s="618"/>
      <c r="C83" s="619"/>
      <c r="D83" s="620"/>
      <c r="E83" s="621"/>
      <c r="F83" s="622"/>
      <c r="G83" s="619"/>
      <c r="H83" s="620"/>
      <c r="I83" s="621"/>
      <c r="J83" s="630">
        <v>0</v>
      </c>
      <c r="K83" s="630">
        <v>1</v>
      </c>
      <c r="L83" s="630">
        <v>0</v>
      </c>
      <c r="M83" s="630">
        <v>1</v>
      </c>
      <c r="N83" s="24"/>
      <c r="O83" s="24"/>
    </row>
    <row r="84" spans="1:15" ht="15" customHeight="1">
      <c r="A84" s="408" t="s">
        <v>375</v>
      </c>
      <c r="B84" s="618"/>
      <c r="C84" s="619"/>
      <c r="D84" s="620"/>
      <c r="E84" s="621"/>
      <c r="F84" s="622"/>
      <c r="G84" s="619"/>
      <c r="H84" s="620"/>
      <c r="I84" s="621"/>
      <c r="J84" s="630">
        <v>1</v>
      </c>
      <c r="K84" s="630">
        <v>0</v>
      </c>
      <c r="L84" s="630">
        <v>0</v>
      </c>
      <c r="M84" s="630">
        <v>1</v>
      </c>
      <c r="N84" s="24"/>
      <c r="O84" s="24"/>
    </row>
    <row r="85" spans="1:15" ht="15" customHeight="1">
      <c r="A85" s="408" t="s">
        <v>373</v>
      </c>
      <c r="B85" s="618"/>
      <c r="C85" s="619"/>
      <c r="D85" s="620"/>
      <c r="E85" s="621"/>
      <c r="F85" s="622"/>
      <c r="G85" s="619"/>
      <c r="H85" s="620"/>
      <c r="I85" s="621"/>
      <c r="J85" s="630">
        <v>1</v>
      </c>
      <c r="K85" s="630">
        <v>0</v>
      </c>
      <c r="L85" s="630">
        <v>0</v>
      </c>
      <c r="M85" s="630">
        <v>1</v>
      </c>
      <c r="N85" s="24"/>
      <c r="O85" s="24"/>
    </row>
    <row r="86" spans="1:15" ht="15" customHeight="1">
      <c r="A86" s="408" t="s">
        <v>384</v>
      </c>
      <c r="B86" s="618"/>
      <c r="C86" s="619"/>
      <c r="D86" s="620"/>
      <c r="E86" s="621"/>
      <c r="F86" s="622"/>
      <c r="G86" s="619"/>
      <c r="H86" s="620"/>
      <c r="I86" s="621"/>
      <c r="J86" s="630">
        <v>2</v>
      </c>
      <c r="K86" s="630">
        <v>0</v>
      </c>
      <c r="L86" s="630">
        <v>0</v>
      </c>
      <c r="M86" s="630">
        <v>2</v>
      </c>
      <c r="N86" s="24"/>
      <c r="O86" s="24"/>
    </row>
    <row r="87" spans="1:15" ht="15" customHeight="1">
      <c r="A87" s="408" t="s">
        <v>363</v>
      </c>
      <c r="B87" s="618"/>
      <c r="C87" s="619"/>
      <c r="D87" s="620"/>
      <c r="E87" s="621"/>
      <c r="F87" s="622"/>
      <c r="G87" s="619"/>
      <c r="H87" s="620"/>
      <c r="I87" s="621"/>
      <c r="J87" s="630">
        <v>3</v>
      </c>
      <c r="K87" s="630">
        <v>1</v>
      </c>
      <c r="L87" s="630">
        <v>0</v>
      </c>
      <c r="M87" s="630">
        <v>4</v>
      </c>
      <c r="N87" s="24"/>
      <c r="O87" s="24"/>
    </row>
    <row r="88" spans="1:15" ht="15" customHeight="1">
      <c r="A88" s="408" t="s">
        <v>374</v>
      </c>
      <c r="B88" s="618"/>
      <c r="C88" s="619"/>
      <c r="D88" s="620"/>
      <c r="E88" s="621"/>
      <c r="F88" s="622"/>
      <c r="G88" s="619"/>
      <c r="H88" s="620"/>
      <c r="I88" s="621"/>
      <c r="J88" s="630">
        <v>1</v>
      </c>
      <c r="K88" s="630">
        <v>0</v>
      </c>
      <c r="L88" s="630">
        <v>0</v>
      </c>
      <c r="M88" s="630">
        <v>1</v>
      </c>
      <c r="N88" s="24"/>
      <c r="O88" s="24"/>
    </row>
    <row r="89" spans="1:15" ht="15" customHeight="1">
      <c r="A89" s="408" t="s">
        <v>372</v>
      </c>
      <c r="B89" s="618"/>
      <c r="C89" s="619"/>
      <c r="D89" s="620"/>
      <c r="E89" s="621"/>
      <c r="F89" s="622"/>
      <c r="G89" s="619"/>
      <c r="H89" s="620"/>
      <c r="I89" s="621"/>
      <c r="J89" s="630">
        <v>11</v>
      </c>
      <c r="K89" s="630">
        <v>2</v>
      </c>
      <c r="L89" s="630">
        <v>0</v>
      </c>
      <c r="M89" s="630">
        <v>13</v>
      </c>
      <c r="N89" s="24"/>
      <c r="O89" s="24"/>
    </row>
    <row r="90" spans="1:15" ht="15" customHeight="1">
      <c r="A90" s="408" t="s">
        <v>391</v>
      </c>
      <c r="B90" s="618"/>
      <c r="C90" s="619"/>
      <c r="D90" s="620"/>
      <c r="E90" s="621"/>
      <c r="F90" s="622"/>
      <c r="G90" s="619"/>
      <c r="H90" s="620"/>
      <c r="I90" s="621"/>
      <c r="J90" s="630">
        <v>2</v>
      </c>
      <c r="K90" s="630">
        <v>3</v>
      </c>
      <c r="L90" s="630">
        <v>0</v>
      </c>
      <c r="M90" s="630">
        <v>5</v>
      </c>
      <c r="N90" s="24"/>
      <c r="O90" s="24"/>
    </row>
    <row r="91" spans="1:15" ht="15" customHeight="1">
      <c r="A91" s="408" t="s">
        <v>398</v>
      </c>
      <c r="B91" s="618"/>
      <c r="C91" s="619"/>
      <c r="D91" s="620"/>
      <c r="E91" s="621"/>
      <c r="F91" s="622"/>
      <c r="G91" s="619"/>
      <c r="H91" s="620"/>
      <c r="I91" s="621"/>
      <c r="J91" s="630">
        <v>1</v>
      </c>
      <c r="K91" s="630">
        <v>0</v>
      </c>
      <c r="L91" s="630">
        <v>0</v>
      </c>
      <c r="M91" s="630">
        <v>1</v>
      </c>
      <c r="N91" s="24"/>
      <c r="O91" s="24"/>
    </row>
    <row r="92" spans="1:15" ht="15" customHeight="1">
      <c r="A92" s="408" t="s">
        <v>402</v>
      </c>
      <c r="B92" s="618"/>
      <c r="C92" s="619"/>
      <c r="D92" s="620"/>
      <c r="E92" s="621"/>
      <c r="F92" s="622"/>
      <c r="G92" s="619"/>
      <c r="H92" s="620"/>
      <c r="I92" s="621"/>
      <c r="J92" s="630">
        <v>3</v>
      </c>
      <c r="K92" s="630">
        <v>0</v>
      </c>
      <c r="L92" s="630">
        <v>0</v>
      </c>
      <c r="M92" s="630">
        <v>3</v>
      </c>
      <c r="N92" s="24"/>
      <c r="O92" s="24"/>
    </row>
    <row r="93" spans="1:15" ht="15" customHeight="1">
      <c r="A93" s="408" t="s">
        <v>838</v>
      </c>
      <c r="B93" s="618"/>
      <c r="C93" s="619"/>
      <c r="D93" s="620"/>
      <c r="E93" s="621"/>
      <c r="F93" s="622"/>
      <c r="G93" s="619"/>
      <c r="H93" s="620"/>
      <c r="I93" s="621"/>
      <c r="J93" s="630">
        <v>31</v>
      </c>
      <c r="K93" s="630">
        <v>12</v>
      </c>
      <c r="L93" s="630">
        <v>0</v>
      </c>
      <c r="M93" s="630">
        <v>43</v>
      </c>
      <c r="N93" s="24"/>
      <c r="O93" s="24"/>
    </row>
    <row r="94" spans="1:15" ht="15" customHeight="1">
      <c r="A94" s="408" t="s">
        <v>409</v>
      </c>
      <c r="B94" s="618"/>
      <c r="C94" s="619"/>
      <c r="D94" s="620"/>
      <c r="E94" s="621"/>
      <c r="F94" s="622"/>
      <c r="G94" s="619"/>
      <c r="H94" s="620"/>
      <c r="I94" s="621"/>
      <c r="J94" s="630">
        <v>1</v>
      </c>
      <c r="K94" s="630">
        <v>1</v>
      </c>
      <c r="L94" s="630">
        <v>0</v>
      </c>
      <c r="M94" s="630">
        <v>2</v>
      </c>
      <c r="N94" s="24"/>
      <c r="O94" s="24"/>
    </row>
    <row r="95" spans="1:15" ht="15" customHeight="1">
      <c r="A95" s="408" t="s">
        <v>413</v>
      </c>
      <c r="B95" s="618"/>
      <c r="C95" s="619"/>
      <c r="D95" s="620"/>
      <c r="E95" s="621"/>
      <c r="F95" s="622"/>
      <c r="G95" s="619"/>
      <c r="H95" s="620"/>
      <c r="I95" s="621"/>
      <c r="J95" s="630">
        <v>1</v>
      </c>
      <c r="K95" s="630">
        <v>1</v>
      </c>
      <c r="L95" s="630">
        <v>0</v>
      </c>
      <c r="M95" s="630">
        <v>2</v>
      </c>
      <c r="N95" s="24"/>
      <c r="O95" s="24"/>
    </row>
    <row r="96" spans="1:15" ht="15" customHeight="1">
      <c r="A96" s="408" t="s">
        <v>418</v>
      </c>
      <c r="B96" s="618"/>
      <c r="C96" s="619"/>
      <c r="D96" s="620"/>
      <c r="E96" s="621"/>
      <c r="F96" s="622"/>
      <c r="G96" s="619"/>
      <c r="H96" s="620"/>
      <c r="I96" s="621"/>
      <c r="J96" s="630">
        <v>1</v>
      </c>
      <c r="K96" s="630">
        <v>0</v>
      </c>
      <c r="L96" s="630">
        <v>0</v>
      </c>
      <c r="M96" s="630">
        <v>1</v>
      </c>
      <c r="N96" s="24"/>
      <c r="O96" s="24"/>
    </row>
    <row r="97" spans="1:15" ht="15" customHeight="1">
      <c r="A97" s="408" t="s">
        <v>422</v>
      </c>
      <c r="B97" s="618"/>
      <c r="C97" s="619"/>
      <c r="D97" s="620"/>
      <c r="E97" s="621"/>
      <c r="F97" s="622"/>
      <c r="G97" s="619"/>
      <c r="H97" s="620"/>
      <c r="I97" s="621"/>
      <c r="J97" s="630">
        <v>0</v>
      </c>
      <c r="K97" s="630">
        <v>1</v>
      </c>
      <c r="L97" s="630">
        <v>0</v>
      </c>
      <c r="M97" s="630">
        <v>1</v>
      </c>
      <c r="N97" s="24"/>
      <c r="O97" s="24"/>
    </row>
    <row r="98" spans="1:15" ht="15" customHeight="1">
      <c r="A98" s="408" t="s">
        <v>423</v>
      </c>
      <c r="B98" s="618"/>
      <c r="C98" s="619"/>
      <c r="D98" s="620"/>
      <c r="E98" s="621"/>
      <c r="F98" s="622"/>
      <c r="G98" s="619"/>
      <c r="H98" s="620"/>
      <c r="I98" s="621"/>
      <c r="J98" s="630"/>
      <c r="K98" s="630"/>
      <c r="L98" s="630"/>
      <c r="M98" s="630"/>
      <c r="N98" s="24"/>
      <c r="O98" s="24"/>
    </row>
    <row r="99" spans="1:15" ht="15" customHeight="1">
      <c r="A99" s="408" t="s">
        <v>424</v>
      </c>
      <c r="B99" s="618"/>
      <c r="C99" s="619"/>
      <c r="D99" s="620"/>
      <c r="E99" s="621"/>
      <c r="F99" s="622"/>
      <c r="G99" s="619"/>
      <c r="H99" s="620"/>
      <c r="I99" s="621"/>
      <c r="J99" s="630">
        <v>0</v>
      </c>
      <c r="K99" s="630">
        <v>1</v>
      </c>
      <c r="L99" s="630">
        <v>0</v>
      </c>
      <c r="M99" s="630">
        <v>1</v>
      </c>
      <c r="N99" s="24"/>
      <c r="O99" s="24"/>
    </row>
    <row r="100" spans="1:15" ht="15" customHeight="1">
      <c r="A100" s="408" t="s">
        <v>438</v>
      </c>
      <c r="B100" s="618"/>
      <c r="C100" s="619"/>
      <c r="D100" s="620"/>
      <c r="E100" s="621"/>
      <c r="F100" s="622"/>
      <c r="G100" s="619"/>
      <c r="H100" s="620"/>
      <c r="I100" s="621"/>
      <c r="J100" s="630">
        <v>2</v>
      </c>
      <c r="K100" s="630">
        <v>0</v>
      </c>
      <c r="L100" s="630">
        <v>0</v>
      </c>
      <c r="M100" s="630">
        <v>2</v>
      </c>
      <c r="N100" s="24"/>
      <c r="O100" s="24"/>
    </row>
    <row r="101" spans="1:15" ht="15" customHeight="1">
      <c r="A101" s="408" t="s">
        <v>441</v>
      </c>
      <c r="B101" s="618"/>
      <c r="C101" s="619"/>
      <c r="D101" s="620"/>
      <c r="E101" s="621"/>
      <c r="F101" s="622"/>
      <c r="G101" s="619"/>
      <c r="H101" s="620"/>
      <c r="I101" s="621"/>
      <c r="J101" s="630">
        <v>1</v>
      </c>
      <c r="K101" s="630">
        <v>0</v>
      </c>
      <c r="L101" s="630">
        <v>0</v>
      </c>
      <c r="M101" s="630">
        <v>1</v>
      </c>
      <c r="N101" s="24"/>
      <c r="O101" s="24"/>
    </row>
    <row r="102" spans="1:15" ht="15" customHeight="1">
      <c r="A102" s="408" t="s">
        <v>840</v>
      </c>
      <c r="B102" s="618"/>
      <c r="C102" s="619"/>
      <c r="D102" s="620"/>
      <c r="E102" s="621"/>
      <c r="F102" s="622"/>
      <c r="G102" s="619"/>
      <c r="H102" s="620"/>
      <c r="I102" s="621"/>
      <c r="J102" s="630">
        <v>2</v>
      </c>
      <c r="K102" s="630">
        <v>1</v>
      </c>
      <c r="L102" s="630">
        <v>0</v>
      </c>
      <c r="M102" s="630">
        <v>3</v>
      </c>
      <c r="N102" s="24"/>
      <c r="O102" s="24"/>
    </row>
    <row r="103" spans="1:15" ht="15" customHeight="1">
      <c r="A103" s="408" t="s">
        <v>839</v>
      </c>
      <c r="B103" s="618"/>
      <c r="C103" s="619"/>
      <c r="D103" s="620"/>
      <c r="E103" s="621"/>
      <c r="F103" s="622"/>
      <c r="G103" s="619"/>
      <c r="H103" s="620"/>
      <c r="I103" s="621"/>
      <c r="J103" s="630">
        <v>2</v>
      </c>
      <c r="K103" s="630">
        <v>1</v>
      </c>
      <c r="L103" s="630">
        <v>0</v>
      </c>
      <c r="M103" s="630">
        <v>3</v>
      </c>
      <c r="N103" s="24"/>
      <c r="O103" s="24"/>
    </row>
    <row r="104" spans="1:15" ht="15" customHeight="1">
      <c r="A104" s="408" t="s">
        <v>394</v>
      </c>
      <c r="B104" s="618"/>
      <c r="C104" s="619"/>
      <c r="D104" s="620"/>
      <c r="E104" s="621"/>
      <c r="F104" s="622"/>
      <c r="G104" s="619"/>
      <c r="H104" s="620"/>
      <c r="I104" s="621"/>
      <c r="J104" s="630">
        <v>4</v>
      </c>
      <c r="K104" s="630">
        <v>0</v>
      </c>
      <c r="L104" s="630">
        <v>0</v>
      </c>
      <c r="M104" s="630">
        <v>4</v>
      </c>
      <c r="N104" s="24"/>
      <c r="O104" s="24"/>
    </row>
    <row r="105" spans="1:15" ht="15" customHeight="1">
      <c r="A105" s="408" t="s">
        <v>446</v>
      </c>
      <c r="B105" s="618"/>
      <c r="C105" s="619"/>
      <c r="D105" s="620"/>
      <c r="E105" s="621"/>
      <c r="F105" s="622"/>
      <c r="G105" s="619"/>
      <c r="H105" s="620"/>
      <c r="I105" s="621"/>
      <c r="J105" s="630">
        <v>1</v>
      </c>
      <c r="K105" s="630">
        <v>0</v>
      </c>
      <c r="L105" s="630">
        <v>0</v>
      </c>
      <c r="M105" s="630">
        <v>1</v>
      </c>
      <c r="N105" s="24"/>
      <c r="O105" s="24"/>
    </row>
    <row r="106" spans="1:15" ht="15" customHeight="1">
      <c r="A106" s="408" t="s">
        <v>452</v>
      </c>
      <c r="B106" s="618"/>
      <c r="C106" s="619"/>
      <c r="D106" s="620"/>
      <c r="E106" s="621"/>
      <c r="F106" s="622"/>
      <c r="G106" s="619"/>
      <c r="H106" s="620"/>
      <c r="I106" s="621"/>
      <c r="J106" s="630">
        <v>1</v>
      </c>
      <c r="K106" s="630">
        <v>0</v>
      </c>
      <c r="L106" s="630">
        <v>0</v>
      </c>
      <c r="M106" s="630">
        <v>1</v>
      </c>
      <c r="N106" s="24"/>
      <c r="O106" s="24"/>
    </row>
    <row r="107" spans="1:15" ht="15" customHeight="1">
      <c r="A107" s="408" t="s">
        <v>841</v>
      </c>
      <c r="B107" s="618"/>
      <c r="C107" s="619"/>
      <c r="D107" s="620"/>
      <c r="E107" s="621"/>
      <c r="F107" s="622"/>
      <c r="G107" s="619"/>
      <c r="H107" s="620"/>
      <c r="I107" s="621"/>
      <c r="J107" s="630">
        <v>0</v>
      </c>
      <c r="K107" s="630">
        <v>1</v>
      </c>
      <c r="L107" s="630">
        <v>0</v>
      </c>
      <c r="M107" s="630">
        <v>1</v>
      </c>
      <c r="N107" s="24"/>
      <c r="O107" s="24"/>
    </row>
    <row r="108" spans="1:15" ht="15" customHeight="1">
      <c r="A108" s="408" t="s">
        <v>454</v>
      </c>
      <c r="B108" s="618"/>
      <c r="C108" s="619"/>
      <c r="D108" s="620"/>
      <c r="E108" s="621"/>
      <c r="F108" s="622"/>
      <c r="G108" s="619"/>
      <c r="H108" s="620"/>
      <c r="I108" s="621"/>
      <c r="J108" s="630">
        <v>1</v>
      </c>
      <c r="K108" s="630">
        <v>1</v>
      </c>
      <c r="L108" s="630">
        <v>0</v>
      </c>
      <c r="M108" s="630">
        <v>2</v>
      </c>
      <c r="N108" s="24"/>
      <c r="O108" s="24"/>
    </row>
    <row r="109" spans="1:15" ht="15" customHeight="1">
      <c r="A109" s="408" t="s">
        <v>466</v>
      </c>
      <c r="B109" s="618"/>
      <c r="C109" s="619"/>
      <c r="D109" s="620"/>
      <c r="E109" s="621"/>
      <c r="F109" s="622"/>
      <c r="G109" s="619"/>
      <c r="H109" s="620"/>
      <c r="I109" s="621"/>
      <c r="J109" s="630">
        <v>1</v>
      </c>
      <c r="K109" s="630">
        <v>0</v>
      </c>
      <c r="L109" s="630">
        <v>0</v>
      </c>
      <c r="M109" s="630">
        <v>1</v>
      </c>
      <c r="N109" s="24"/>
      <c r="O109" s="24"/>
    </row>
    <row r="110" spans="1:15" ht="15" customHeight="1">
      <c r="A110" s="408" t="s">
        <v>463</v>
      </c>
      <c r="B110" s="618"/>
      <c r="C110" s="619"/>
      <c r="D110" s="620"/>
      <c r="E110" s="621"/>
      <c r="F110" s="622"/>
      <c r="G110" s="619"/>
      <c r="H110" s="620"/>
      <c r="I110" s="621"/>
      <c r="J110" s="630">
        <v>34</v>
      </c>
      <c r="K110" s="630">
        <v>5</v>
      </c>
      <c r="L110" s="630">
        <v>0</v>
      </c>
      <c r="M110" s="630">
        <v>39</v>
      </c>
      <c r="N110" s="24"/>
      <c r="O110" s="24"/>
    </row>
    <row r="111" spans="1:15" ht="15" customHeight="1">
      <c r="A111" s="408" t="s">
        <v>465</v>
      </c>
      <c r="B111" s="618"/>
      <c r="C111" s="619"/>
      <c r="D111" s="620"/>
      <c r="E111" s="621"/>
      <c r="F111" s="622"/>
      <c r="G111" s="619"/>
      <c r="H111" s="620"/>
      <c r="I111" s="621"/>
      <c r="J111" s="630">
        <v>1</v>
      </c>
      <c r="K111" s="630">
        <v>0</v>
      </c>
      <c r="L111" s="630">
        <v>0</v>
      </c>
      <c r="M111" s="630">
        <v>1</v>
      </c>
      <c r="N111" s="24"/>
      <c r="O111" s="24"/>
    </row>
    <row r="112" spans="1:15" ht="15" customHeight="1">
      <c r="A112" s="408" t="s">
        <v>464</v>
      </c>
      <c r="B112" s="618"/>
      <c r="C112" s="619"/>
      <c r="D112" s="620"/>
      <c r="E112" s="621"/>
      <c r="F112" s="622"/>
      <c r="G112" s="619"/>
      <c r="H112" s="620"/>
      <c r="I112" s="621"/>
      <c r="J112" s="630">
        <v>0</v>
      </c>
      <c r="K112" s="630">
        <v>1</v>
      </c>
      <c r="L112" s="630">
        <v>0</v>
      </c>
      <c r="M112" s="630">
        <v>1</v>
      </c>
      <c r="N112" s="24"/>
      <c r="O112" s="24"/>
    </row>
    <row r="113" spans="1:15" ht="15" customHeight="1">
      <c r="A113" s="408" t="s">
        <v>485</v>
      </c>
      <c r="B113" s="618"/>
      <c r="C113" s="619"/>
      <c r="D113" s="620"/>
      <c r="E113" s="621"/>
      <c r="F113" s="622"/>
      <c r="G113" s="619"/>
      <c r="H113" s="620"/>
      <c r="I113" s="621"/>
      <c r="J113" s="630">
        <v>1</v>
      </c>
      <c r="K113" s="630">
        <v>0</v>
      </c>
      <c r="L113" s="630">
        <v>0</v>
      </c>
      <c r="M113" s="630">
        <v>1</v>
      </c>
      <c r="N113" s="24"/>
      <c r="O113" s="24"/>
    </row>
    <row r="114" spans="1:15" ht="15" customHeight="1">
      <c r="A114" s="408" t="s">
        <v>487</v>
      </c>
      <c r="B114" s="618"/>
      <c r="C114" s="619"/>
      <c r="D114" s="620"/>
      <c r="E114" s="621"/>
      <c r="F114" s="622"/>
      <c r="G114" s="619"/>
      <c r="H114" s="620"/>
      <c r="I114" s="621"/>
      <c r="J114" s="630">
        <v>0</v>
      </c>
      <c r="K114" s="630">
        <v>1</v>
      </c>
      <c r="L114" s="630">
        <v>0</v>
      </c>
      <c r="M114" s="630">
        <v>1</v>
      </c>
      <c r="N114" s="24"/>
      <c r="O114" s="24"/>
    </row>
    <row r="115" spans="1:15" ht="15" customHeight="1">
      <c r="A115" s="408" t="s">
        <v>543</v>
      </c>
      <c r="B115" s="618"/>
      <c r="C115" s="619"/>
      <c r="D115" s="620"/>
      <c r="E115" s="621"/>
      <c r="F115" s="622"/>
      <c r="G115" s="619"/>
      <c r="H115" s="620"/>
      <c r="I115" s="621"/>
      <c r="J115" s="630">
        <v>0</v>
      </c>
      <c r="K115" s="630">
        <v>1</v>
      </c>
      <c r="L115" s="630">
        <v>0</v>
      </c>
      <c r="M115" s="630">
        <v>1</v>
      </c>
      <c r="N115" s="24"/>
      <c r="O115" s="24"/>
    </row>
    <row r="116" spans="1:15" ht="15" customHeight="1">
      <c r="A116" s="408" t="s">
        <v>493</v>
      </c>
      <c r="B116" s="618"/>
      <c r="C116" s="619"/>
      <c r="D116" s="620"/>
      <c r="E116" s="621"/>
      <c r="F116" s="622"/>
      <c r="G116" s="619"/>
      <c r="H116" s="620"/>
      <c r="I116" s="621"/>
      <c r="J116" s="630">
        <v>2</v>
      </c>
      <c r="K116" s="630">
        <v>0</v>
      </c>
      <c r="L116" s="630">
        <v>0</v>
      </c>
      <c r="M116" s="630">
        <v>2</v>
      </c>
      <c r="N116" s="24"/>
      <c r="O116" s="24"/>
    </row>
    <row r="117" spans="1:15" ht="15" customHeight="1">
      <c r="A117" s="408" t="s">
        <v>505</v>
      </c>
      <c r="B117" s="618"/>
      <c r="C117" s="619"/>
      <c r="D117" s="620"/>
      <c r="E117" s="621"/>
      <c r="F117" s="622"/>
      <c r="G117" s="619"/>
      <c r="H117" s="620"/>
      <c r="I117" s="621"/>
      <c r="J117" s="630">
        <v>0</v>
      </c>
      <c r="K117" s="630">
        <v>1</v>
      </c>
      <c r="L117" s="630">
        <v>0</v>
      </c>
      <c r="M117" s="630">
        <v>1</v>
      </c>
      <c r="N117" s="24"/>
      <c r="O117" s="24"/>
    </row>
    <row r="118" spans="1:15" ht="15" customHeight="1">
      <c r="A118" s="408" t="s">
        <v>508</v>
      </c>
      <c r="B118" s="618"/>
      <c r="C118" s="619"/>
      <c r="D118" s="620"/>
      <c r="E118" s="621"/>
      <c r="F118" s="622"/>
      <c r="G118" s="619"/>
      <c r="H118" s="620"/>
      <c r="I118" s="621"/>
      <c r="J118" s="630">
        <v>13</v>
      </c>
      <c r="K118" s="630">
        <v>1</v>
      </c>
      <c r="L118" s="630">
        <v>0</v>
      </c>
      <c r="M118" s="630">
        <v>14</v>
      </c>
      <c r="N118" s="24"/>
      <c r="O118" s="24"/>
    </row>
    <row r="119" spans="1:15" ht="15" customHeight="1">
      <c r="A119" s="408" t="s">
        <v>511</v>
      </c>
      <c r="B119" s="618"/>
      <c r="C119" s="619"/>
      <c r="D119" s="620"/>
      <c r="E119" s="621"/>
      <c r="F119" s="622"/>
      <c r="G119" s="619"/>
      <c r="H119" s="620"/>
      <c r="I119" s="621"/>
      <c r="J119" s="630">
        <v>1</v>
      </c>
      <c r="K119" s="630">
        <v>0</v>
      </c>
      <c r="L119" s="630">
        <v>0</v>
      </c>
      <c r="M119" s="630">
        <v>1</v>
      </c>
      <c r="N119" s="24"/>
      <c r="O119" s="24"/>
    </row>
    <row r="120" spans="1:15" ht="15" customHeight="1">
      <c r="A120" s="408" t="s">
        <v>521</v>
      </c>
      <c r="B120" s="618"/>
      <c r="C120" s="619"/>
      <c r="D120" s="620"/>
      <c r="E120" s="621"/>
      <c r="F120" s="622"/>
      <c r="G120" s="619"/>
      <c r="H120" s="620"/>
      <c r="I120" s="621"/>
      <c r="J120" s="630">
        <v>3</v>
      </c>
      <c r="K120" s="630">
        <v>1</v>
      </c>
      <c r="L120" s="630">
        <v>0</v>
      </c>
      <c r="M120" s="630">
        <v>4</v>
      </c>
      <c r="N120" s="24"/>
      <c r="O120" s="24"/>
    </row>
    <row r="121" spans="1:15" ht="15" customHeight="1">
      <c r="A121" s="408" t="s">
        <v>523</v>
      </c>
      <c r="B121" s="618"/>
      <c r="C121" s="619"/>
      <c r="D121" s="620"/>
      <c r="E121" s="621"/>
      <c r="F121" s="622"/>
      <c r="G121" s="619"/>
      <c r="H121" s="620"/>
      <c r="I121" s="621"/>
      <c r="J121" s="630">
        <v>1</v>
      </c>
      <c r="K121" s="630">
        <v>0</v>
      </c>
      <c r="L121" s="630">
        <v>0</v>
      </c>
      <c r="M121" s="630">
        <v>1</v>
      </c>
      <c r="N121" s="24"/>
      <c r="O121" s="24"/>
    </row>
    <row r="122" spans="1:15" ht="15" customHeight="1">
      <c r="A122" s="408" t="s">
        <v>527</v>
      </c>
      <c r="B122" s="618"/>
      <c r="C122" s="619"/>
      <c r="D122" s="620"/>
      <c r="E122" s="621"/>
      <c r="F122" s="622"/>
      <c r="G122" s="619"/>
      <c r="H122" s="620"/>
      <c r="I122" s="621"/>
      <c r="J122" s="630">
        <v>1</v>
      </c>
      <c r="K122" s="630">
        <v>1</v>
      </c>
      <c r="L122" s="630">
        <v>0</v>
      </c>
      <c r="M122" s="630">
        <v>2</v>
      </c>
      <c r="N122" s="24"/>
      <c r="O122" s="24"/>
    </row>
    <row r="123" spans="1:15" ht="15" customHeight="1">
      <c r="A123" s="408" t="s">
        <v>392</v>
      </c>
      <c r="B123" s="618"/>
      <c r="C123" s="619"/>
      <c r="D123" s="620"/>
      <c r="E123" s="621"/>
      <c r="F123" s="622"/>
      <c r="G123" s="619"/>
      <c r="H123" s="620"/>
      <c r="I123" s="621"/>
      <c r="J123" s="630">
        <v>1</v>
      </c>
      <c r="K123" s="630">
        <v>2</v>
      </c>
      <c r="L123" s="630">
        <v>0</v>
      </c>
      <c r="M123" s="630">
        <v>3</v>
      </c>
      <c r="N123" s="24"/>
      <c r="O123" s="24"/>
    </row>
    <row r="124" spans="1:15" ht="15" customHeight="1">
      <c r="A124" s="408" t="s">
        <v>531</v>
      </c>
      <c r="B124" s="618"/>
      <c r="C124" s="619"/>
      <c r="D124" s="620"/>
      <c r="E124" s="621"/>
      <c r="F124" s="622"/>
      <c r="G124" s="619"/>
      <c r="H124" s="620"/>
      <c r="I124" s="621"/>
      <c r="J124" s="630">
        <v>0</v>
      </c>
      <c r="K124" s="630">
        <v>1</v>
      </c>
      <c r="L124" s="630">
        <v>0</v>
      </c>
      <c r="M124" s="630">
        <v>1</v>
      </c>
      <c r="N124" s="24"/>
      <c r="O124" s="24"/>
    </row>
    <row r="125" spans="1:15" ht="15" customHeight="1">
      <c r="A125" s="408" t="s">
        <v>536</v>
      </c>
      <c r="B125" s="618"/>
      <c r="C125" s="619"/>
      <c r="D125" s="620"/>
      <c r="E125" s="621"/>
      <c r="F125" s="622"/>
      <c r="G125" s="619"/>
      <c r="H125" s="620"/>
      <c r="I125" s="621"/>
      <c r="J125" s="630">
        <v>1</v>
      </c>
      <c r="K125" s="630">
        <v>0</v>
      </c>
      <c r="L125" s="630">
        <v>0</v>
      </c>
      <c r="M125" s="630">
        <v>1</v>
      </c>
      <c r="N125" s="24"/>
      <c r="O125" s="24"/>
    </row>
    <row r="126" spans="1:15" ht="15" customHeight="1">
      <c r="A126" s="408" t="s">
        <v>538</v>
      </c>
      <c r="B126" s="618"/>
      <c r="C126" s="619"/>
      <c r="D126" s="620"/>
      <c r="E126" s="621"/>
      <c r="F126" s="622"/>
      <c r="G126" s="619"/>
      <c r="H126" s="620"/>
      <c r="I126" s="621"/>
      <c r="J126" s="630">
        <v>5</v>
      </c>
      <c r="K126" s="630">
        <v>0</v>
      </c>
      <c r="L126" s="630">
        <v>0</v>
      </c>
      <c r="M126" s="630">
        <v>5</v>
      </c>
      <c r="N126" s="24"/>
      <c r="O126" s="24"/>
    </row>
    <row r="127" spans="1:15" ht="15" customHeight="1">
      <c r="A127" s="408" t="s">
        <v>842</v>
      </c>
      <c r="B127" s="618"/>
      <c r="C127" s="619"/>
      <c r="D127" s="620"/>
      <c r="E127" s="621"/>
      <c r="F127" s="622"/>
      <c r="G127" s="619"/>
      <c r="H127" s="620"/>
      <c r="I127" s="621"/>
      <c r="J127" s="630">
        <v>1</v>
      </c>
      <c r="K127" s="630">
        <v>0</v>
      </c>
      <c r="L127" s="630">
        <v>0</v>
      </c>
      <c r="M127" s="630">
        <v>1</v>
      </c>
      <c r="N127" s="24"/>
      <c r="O127" s="24"/>
    </row>
    <row r="128" spans="1:15" ht="15" customHeight="1">
      <c r="A128" s="408" t="s">
        <v>549</v>
      </c>
      <c r="B128" s="618"/>
      <c r="C128" s="619"/>
      <c r="D128" s="620"/>
      <c r="E128" s="621"/>
      <c r="F128" s="622"/>
      <c r="G128" s="619"/>
      <c r="H128" s="620"/>
      <c r="I128" s="621"/>
      <c r="J128" s="630">
        <v>2</v>
      </c>
      <c r="K128" s="630">
        <v>1</v>
      </c>
      <c r="L128" s="630">
        <v>0</v>
      </c>
      <c r="M128" s="630">
        <v>3</v>
      </c>
      <c r="N128" s="24"/>
      <c r="O128" s="24"/>
    </row>
    <row r="129" spans="1:15" ht="15" customHeight="1">
      <c r="A129" s="408" t="s">
        <v>554</v>
      </c>
      <c r="B129" s="618"/>
      <c r="C129" s="619"/>
      <c r="D129" s="620"/>
      <c r="E129" s="621"/>
      <c r="F129" s="622"/>
      <c r="G129" s="619"/>
      <c r="H129" s="620"/>
      <c r="I129" s="621"/>
      <c r="J129" s="630">
        <v>1</v>
      </c>
      <c r="K129" s="630">
        <v>0</v>
      </c>
      <c r="L129" s="630">
        <v>0</v>
      </c>
      <c r="M129" s="630">
        <v>1</v>
      </c>
      <c r="N129" s="24"/>
      <c r="O129" s="24"/>
    </row>
    <row r="130" spans="1:15" ht="15" customHeight="1">
      <c r="A130" s="408" t="s">
        <v>555</v>
      </c>
      <c r="B130" s="618"/>
      <c r="C130" s="619"/>
      <c r="D130" s="620"/>
      <c r="E130" s="621"/>
      <c r="F130" s="622"/>
      <c r="G130" s="619"/>
      <c r="H130" s="620"/>
      <c r="I130" s="621"/>
      <c r="J130" s="630">
        <v>0</v>
      </c>
      <c r="K130" s="630">
        <v>2</v>
      </c>
      <c r="L130" s="630">
        <v>0</v>
      </c>
      <c r="M130" s="630">
        <v>2</v>
      </c>
      <c r="N130" s="24"/>
      <c r="O130" s="24"/>
    </row>
    <row r="131" spans="1:15" ht="15" customHeight="1">
      <c r="A131" s="408" t="s">
        <v>390</v>
      </c>
      <c r="B131" s="618"/>
      <c r="C131" s="619"/>
      <c r="D131" s="620"/>
      <c r="E131" s="621"/>
      <c r="F131" s="622"/>
      <c r="G131" s="619"/>
      <c r="H131" s="620"/>
      <c r="I131" s="621"/>
      <c r="J131" s="630">
        <v>2</v>
      </c>
      <c r="K131" s="630">
        <v>4</v>
      </c>
      <c r="L131" s="630">
        <v>0</v>
      </c>
      <c r="M131" s="630">
        <v>6</v>
      </c>
      <c r="N131" s="24"/>
      <c r="O131" s="24"/>
    </row>
    <row r="132" spans="1:15" ht="15" customHeight="1">
      <c r="A132" s="408" t="s">
        <v>843</v>
      </c>
      <c r="B132" s="618"/>
      <c r="C132" s="619"/>
      <c r="D132" s="620"/>
      <c r="E132" s="621"/>
      <c r="F132" s="622"/>
      <c r="G132" s="619"/>
      <c r="H132" s="620"/>
      <c r="I132" s="621"/>
      <c r="J132" s="630">
        <v>1</v>
      </c>
      <c r="K132" s="630">
        <v>3</v>
      </c>
      <c r="L132" s="630">
        <v>0</v>
      </c>
      <c r="M132" s="630">
        <v>4</v>
      </c>
      <c r="N132" s="24"/>
      <c r="O132" s="24"/>
    </row>
    <row r="133" spans="1:15" ht="15" customHeight="1">
      <c r="A133" s="410" t="s">
        <v>213</v>
      </c>
      <c r="B133" s="623"/>
      <c r="C133" s="624"/>
      <c r="D133" s="625"/>
      <c r="E133" s="626"/>
      <c r="F133" s="627"/>
      <c r="G133" s="624"/>
      <c r="H133" s="625"/>
      <c r="I133" s="626"/>
      <c r="J133" s="630">
        <v>20</v>
      </c>
      <c r="K133" s="630">
        <v>11</v>
      </c>
      <c r="L133" s="630">
        <v>2</v>
      </c>
      <c r="M133" s="630">
        <v>33</v>
      </c>
      <c r="N133" s="24"/>
      <c r="O133" s="24"/>
    </row>
    <row r="134" spans="1:15" s="339" customFormat="1" ht="15" customHeight="1">
      <c r="A134" s="411"/>
      <c r="B134" s="412"/>
      <c r="C134" s="412"/>
      <c r="D134" s="412"/>
      <c r="E134" s="413"/>
      <c r="F134" s="412"/>
      <c r="G134" s="412"/>
      <c r="H134" s="412"/>
      <c r="I134" s="413"/>
      <c r="J134" s="412"/>
      <c r="K134" s="412"/>
      <c r="L134" s="412"/>
      <c r="M134" s="413"/>
      <c r="N134" s="411"/>
      <c r="O134" s="411"/>
    </row>
    <row r="135" spans="1:15" s="339" customFormat="1" ht="15" customHeight="1">
      <c r="A135" s="414" t="s">
        <v>118</v>
      </c>
      <c r="B135" s="412"/>
      <c r="C135" s="412"/>
      <c r="D135" s="412"/>
      <c r="E135" s="413"/>
      <c r="F135" s="412"/>
      <c r="G135" s="412"/>
      <c r="H135" s="412"/>
      <c r="I135" s="413"/>
      <c r="J135" s="412"/>
      <c r="K135" s="412"/>
      <c r="L135" s="412"/>
      <c r="M135" s="413"/>
      <c r="N135" s="411"/>
      <c r="O135" s="411"/>
    </row>
    <row r="136" spans="1:15" s="159" customFormat="1" ht="15" customHeight="1">
      <c r="A136" s="415" t="s">
        <v>119</v>
      </c>
      <c r="B136" s="411"/>
      <c r="C136" s="411"/>
      <c r="D136" s="411"/>
      <c r="E136" s="411"/>
      <c r="F136" s="411"/>
      <c r="G136" s="411"/>
      <c r="H136" s="411"/>
      <c r="I136" s="411"/>
      <c r="J136" s="411"/>
      <c r="K136" s="411"/>
      <c r="L136" s="411"/>
      <c r="M136" s="411"/>
      <c r="N136" s="411"/>
      <c r="O136" s="411"/>
    </row>
    <row r="137" spans="1:15" s="159" customFormat="1" ht="15" customHeight="1">
      <c r="A137" s="416" t="s">
        <v>120</v>
      </c>
      <c r="B137" s="417"/>
      <c r="C137" s="417"/>
      <c r="D137" s="417"/>
      <c r="E137" s="417"/>
      <c r="F137" s="417"/>
      <c r="G137" s="417"/>
      <c r="H137" s="417"/>
      <c r="I137" s="417"/>
      <c r="J137" s="417"/>
      <c r="K137" s="417"/>
      <c r="L137" s="417"/>
      <c r="M137" s="417"/>
      <c r="N137" s="411"/>
      <c r="O137" s="411"/>
    </row>
    <row r="138" spans="1:15" s="159" customFormat="1" ht="15" customHeight="1">
      <c r="A138" s="418" t="s">
        <v>121</v>
      </c>
      <c r="B138" s="411"/>
      <c r="C138" s="411"/>
      <c r="D138" s="411"/>
      <c r="E138" s="411"/>
      <c r="F138" s="411"/>
      <c r="G138" s="411"/>
      <c r="H138" s="411"/>
      <c r="I138" s="411"/>
      <c r="J138" s="411"/>
      <c r="K138" s="411"/>
      <c r="L138" s="411"/>
      <c r="M138" s="411"/>
      <c r="N138" s="411"/>
      <c r="O138" s="411"/>
    </row>
    <row r="139" spans="1:15" s="159" customFormat="1" ht="15" customHeight="1">
      <c r="A139" s="357"/>
      <c r="B139" s="411"/>
      <c r="C139" s="411"/>
      <c r="D139" s="411"/>
      <c r="E139" s="411"/>
      <c r="F139" s="411"/>
      <c r="G139" s="411"/>
      <c r="H139" s="411"/>
      <c r="I139" s="411"/>
      <c r="J139" s="411"/>
      <c r="K139" s="411"/>
      <c r="L139" s="411"/>
      <c r="M139" s="411"/>
      <c r="N139" s="411"/>
      <c r="O139" s="411"/>
    </row>
    <row r="140" spans="1:15" ht="12.75">
      <c r="A140" s="65" t="s">
        <v>32</v>
      </c>
      <c r="B140" s="66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24"/>
      <c r="O140" s="24"/>
    </row>
    <row r="141" spans="1:15" ht="12.75">
      <c r="A141" s="24"/>
      <c r="B141" s="68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24"/>
      <c r="O141" s="24"/>
    </row>
    <row r="142" spans="1:15" ht="12.75">
      <c r="A142" s="24"/>
      <c r="B142" s="68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24"/>
      <c r="O142" s="24"/>
    </row>
    <row r="143" spans="1:15" ht="12.75">
      <c r="A143" s="24"/>
      <c r="B143" s="68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24"/>
      <c r="O143" s="24"/>
    </row>
    <row r="144" spans="1:15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</row>
    <row r="145" spans="1:15" ht="12.75">
      <c r="A145" s="65" t="s">
        <v>33</v>
      </c>
      <c r="B145" s="66" t="s">
        <v>849</v>
      </c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24"/>
      <c r="O145" s="24"/>
    </row>
    <row r="146" spans="1:15" ht="12.75">
      <c r="A146" s="24"/>
      <c r="B146" s="68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24"/>
      <c r="O146" s="24"/>
    </row>
    <row r="147" spans="1:15" ht="12.75">
      <c r="A147" s="24"/>
      <c r="B147" s="68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24"/>
      <c r="O147" s="24"/>
    </row>
    <row r="148" spans="1:15" ht="12.75">
      <c r="A148" s="24"/>
      <c r="B148" s="68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24"/>
      <c r="O148" s="24"/>
    </row>
    <row r="149" spans="1:15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</row>
    <row r="150" spans="1:24" ht="12.75">
      <c r="A150" s="65" t="s">
        <v>666</v>
      </c>
      <c r="B150" s="638" t="s">
        <v>653</v>
      </c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/>
      <c r="Q150"/>
      <c r="R150"/>
      <c r="S150"/>
      <c r="T150"/>
      <c r="U150"/>
      <c r="V150"/>
      <c r="W150"/>
      <c r="X150"/>
    </row>
    <row r="151" spans="1:24" ht="12.75">
      <c r="A151" s="24" t="s">
        <v>667</v>
      </c>
      <c r="B151" s="639" t="s">
        <v>655</v>
      </c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/>
      <c r="Q151"/>
      <c r="R151"/>
      <c r="S151"/>
      <c r="T151"/>
      <c r="U151"/>
      <c r="V151"/>
      <c r="W151"/>
      <c r="X151"/>
    </row>
    <row r="152" spans="1:24" ht="12.75">
      <c r="A152" s="24"/>
      <c r="B152" s="639" t="s">
        <v>656</v>
      </c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/>
      <c r="Q152"/>
      <c r="R152"/>
      <c r="S152"/>
      <c r="T152"/>
      <c r="U152"/>
      <c r="V152"/>
      <c r="W152"/>
      <c r="X152"/>
    </row>
    <row r="153" spans="1:24" ht="12.75">
      <c r="A153" s="24"/>
      <c r="B153" s="639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/>
      <c r="Q153"/>
      <c r="R153"/>
      <c r="S153"/>
      <c r="T153"/>
      <c r="U153"/>
      <c r="V153"/>
      <c r="W153"/>
      <c r="X153"/>
    </row>
    <row r="154" spans="1:24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/>
      <c r="Q154"/>
      <c r="R154"/>
      <c r="S154"/>
      <c r="T154"/>
      <c r="U154"/>
      <c r="V154"/>
      <c r="W154"/>
      <c r="X154"/>
    </row>
  </sheetData>
  <sheetProtection password="CD9E" sheet="1" objects="1" scenarios="1"/>
  <conditionalFormatting sqref="E14:E133 I14:I133 M14:M133">
    <cfRule type="expression" priority="4" dxfId="0">
      <formula>E14&lt;&gt;SUM(B14:D14)</formula>
    </cfRule>
  </conditionalFormatting>
  <conditionalFormatting sqref="B14:M14">
    <cfRule type="expression" priority="3" dxfId="0">
      <formula>B14&lt;&gt;SUM(B15:B16,B20)</formula>
    </cfRule>
  </conditionalFormatting>
  <conditionalFormatting sqref="B16:M16">
    <cfRule type="expression" priority="2" dxfId="0">
      <formula>B16&lt;&gt;SUM(B17:B19)</formula>
    </cfRule>
  </conditionalFormatting>
  <conditionalFormatting sqref="B133:M133">
    <cfRule type="expression" priority="1" dxfId="0" stopIfTrue="1">
      <formula>B133&lt;&gt;B$20</formula>
    </cfRule>
  </conditionalFormatting>
  <dataValidations count="1">
    <dataValidation type="list" allowBlank="1" showInputMessage="1" showErrorMessage="1" sqref="B150:B153">
      <formula1>ModelQuest</formula1>
    </dataValidation>
  </dataValidations>
  <hyperlinks>
    <hyperlink ref="A3" location="Cntry!A1" display="Go to country metadata"/>
    <hyperlink ref="A1" location="'List of tables'!A9" display="'List of tables'!A9"/>
  </hyperlink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31" r:id="rId2"/>
  <headerFooter alignWithMargins="0">
    <oddHeader>&amp;LCDH&amp;C &amp;F&amp;R&amp;A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Mace_s</dc:creator>
  <cp:keywords/>
  <dc:description/>
  <cp:lastModifiedBy>BOOSTEN Karl</cp:lastModifiedBy>
  <cp:lastPrinted>2011-02-07T09:35:57Z</cp:lastPrinted>
  <dcterms:created xsi:type="dcterms:W3CDTF">2008-11-06T13:27:25Z</dcterms:created>
  <dcterms:modified xsi:type="dcterms:W3CDTF">2011-10-21T09:46:13Z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